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/>
  <bookViews>
    <workbookView xWindow="0" yWindow="0" windowWidth="25440" windowHeight="12435" tabRatio="691" activeTab="1"/>
  </bookViews>
  <sheets>
    <sheet name="body" sheetId="4" r:id="rId1"/>
    <sheet name="2017" sheetId="1" r:id="rId2"/>
  </sheets>
  <definedNames>
    <definedName name="_xlnm._FilterDatabase" localSheetId="1" hidden="1">'2017'!$B$11:$Q$61</definedName>
    <definedName name="_xlnm.Print_Titles" localSheetId="1">'2017'!$1:$8</definedName>
    <definedName name="_xlnm.Print_Area" localSheetId="1">'2017'!$A$1:$U$61</definedName>
  </definedNames>
  <calcPr calcId="125725"/>
  <pivotCaches>
    <pivotCache cacheId="7" r:id="rId3"/>
    <pivotCache cacheId="10" r:id="rId4"/>
  </pivotCaches>
</workbook>
</file>

<file path=xl/calcChain.xml><?xml version="1.0" encoding="utf-8"?>
<calcChain xmlns="http://schemas.openxmlformats.org/spreadsheetml/2006/main">
  <c r="M43" i="1"/>
  <c r="M44"/>
  <c r="M45"/>
  <c r="M46"/>
  <c r="M47"/>
  <c r="M48"/>
  <c r="M49"/>
  <c r="M50"/>
  <c r="M51"/>
  <c r="M52"/>
  <c r="M53"/>
  <c r="M54"/>
  <c r="M55"/>
  <c r="M42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11"/>
  <c r="Q43"/>
  <c r="Q44"/>
  <c r="Q45"/>
  <c r="Q46"/>
  <c r="Q47"/>
  <c r="Q48"/>
  <c r="Q49"/>
  <c r="Q50"/>
  <c r="Q51"/>
  <c r="Q52"/>
  <c r="Q53"/>
  <c r="Q54"/>
  <c r="Q55"/>
  <c r="P43"/>
  <c r="P44"/>
  <c r="P45"/>
  <c r="P46"/>
  <c r="P47"/>
  <c r="P48"/>
  <c r="P49"/>
  <c r="P50"/>
  <c r="P51"/>
  <c r="P52"/>
  <c r="P53"/>
  <c r="P54"/>
  <c r="P55"/>
  <c r="O43"/>
  <c r="O44"/>
  <c r="O45"/>
  <c r="O46"/>
  <c r="O47"/>
  <c r="O48"/>
  <c r="O49"/>
  <c r="O50"/>
  <c r="O51"/>
  <c r="O52"/>
  <c r="O53"/>
  <c r="O54"/>
  <c r="O55"/>
  <c r="Q42"/>
  <c r="P42"/>
  <c r="O42"/>
  <c r="A42"/>
  <c r="N42" s="1"/>
  <c r="A43"/>
  <c r="N43" s="1"/>
  <c r="A44"/>
  <c r="N44" s="1"/>
  <c r="A45"/>
  <c r="N45" s="1"/>
  <c r="A46"/>
  <c r="N46" s="1"/>
  <c r="A47"/>
  <c r="N47" s="1"/>
  <c r="A48"/>
  <c r="N48" s="1"/>
  <c r="A49"/>
  <c r="N49" s="1"/>
  <c r="A50"/>
  <c r="N50" s="1"/>
  <c r="A51"/>
  <c r="N51" s="1"/>
  <c r="A52"/>
  <c r="N52" s="1"/>
  <c r="A53"/>
  <c r="N53" s="1"/>
  <c r="A54"/>
  <c r="N54" s="1"/>
  <c r="A55"/>
  <c r="N55" s="1"/>
  <c r="A56"/>
  <c r="A12"/>
  <c r="N12" s="1"/>
  <c r="A13"/>
  <c r="N13" s="1"/>
  <c r="A14"/>
  <c r="N14" s="1"/>
  <c r="A15"/>
  <c r="N15" s="1"/>
  <c r="A16"/>
  <c r="N16" s="1"/>
  <c r="A17"/>
  <c r="N17" s="1"/>
  <c r="A18"/>
  <c r="N18" s="1"/>
  <c r="A19"/>
  <c r="N19" s="1"/>
  <c r="A20"/>
  <c r="N20" s="1"/>
  <c r="A21"/>
  <c r="N21" s="1"/>
  <c r="A22"/>
  <c r="N22" s="1"/>
  <c r="A23"/>
  <c r="N23" s="1"/>
  <c r="A24"/>
  <c r="N24" s="1"/>
  <c r="A25"/>
  <c r="N25" s="1"/>
  <c r="A26"/>
  <c r="N26" s="1"/>
  <c r="A27"/>
  <c r="N27" s="1"/>
  <c r="A28"/>
  <c r="N28" s="1"/>
  <c r="A29"/>
  <c r="N29" s="1"/>
  <c r="A30"/>
  <c r="A11"/>
  <c r="N11" s="1"/>
  <c r="O11"/>
  <c r="P11"/>
  <c r="Q11"/>
  <c r="O12"/>
  <c r="P12"/>
  <c r="Q12"/>
  <c r="O13"/>
  <c r="P13"/>
  <c r="Q13"/>
  <c r="O14"/>
  <c r="P14"/>
  <c r="Q14"/>
  <c r="O15"/>
  <c r="P15"/>
  <c r="Q15"/>
  <c r="O16"/>
  <c r="P16"/>
  <c r="Q16"/>
  <c r="O17"/>
  <c r="P17"/>
  <c r="Q17"/>
  <c r="O18"/>
  <c r="P18"/>
  <c r="Q18"/>
  <c r="O19"/>
  <c r="P19"/>
  <c r="Q19"/>
  <c r="O20"/>
  <c r="P20"/>
  <c r="Q20"/>
  <c r="O21"/>
  <c r="P21"/>
  <c r="Q21"/>
  <c r="O22"/>
  <c r="P22"/>
  <c r="Q22"/>
  <c r="O23"/>
  <c r="P23"/>
  <c r="Q23"/>
  <c r="O24"/>
  <c r="P24"/>
  <c r="Q24"/>
  <c r="O25"/>
  <c r="P25"/>
  <c r="Q25"/>
  <c r="O26"/>
  <c r="P26"/>
  <c r="Q26"/>
  <c r="O27"/>
  <c r="P27"/>
  <c r="Q27"/>
  <c r="O28"/>
  <c r="P28"/>
  <c r="Q28"/>
  <c r="O29"/>
  <c r="P29"/>
  <c r="Q29"/>
</calcChain>
</file>

<file path=xl/sharedStrings.xml><?xml version="1.0" encoding="utf-8"?>
<sst xmlns="http://schemas.openxmlformats.org/spreadsheetml/2006/main" count="216" uniqueCount="77">
  <si>
    <t>Místo</t>
  </si>
  <si>
    <t>NP</t>
  </si>
  <si>
    <t>Místo konání</t>
  </si>
  <si>
    <t>Top čas</t>
  </si>
  <si>
    <t>Nejhorší čas</t>
  </si>
  <si>
    <t>Průměrný čas</t>
  </si>
  <si>
    <t>čas</t>
  </si>
  <si>
    <t>body</t>
  </si>
  <si>
    <t>Poř.</t>
  </si>
  <si>
    <t>Celkem</t>
  </si>
  <si>
    <t>1.</t>
  </si>
  <si>
    <t>DNS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</si>
  <si>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</si>
  <si>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</si>
  <si>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</si>
  <si>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</si>
  <si>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</si>
  <si>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</si>
  <si>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</si>
  <si>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</si>
  <si>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</si>
  <si>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</si>
  <si>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</si>
  <si>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</si>
  <si>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</si>
  <si>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</si>
  <si>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</si>
  <si>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</si>
  <si>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</si>
  <si>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Celkový součet</t>
  </si>
  <si>
    <t>Pozn:</t>
  </si>
  <si>
    <t>Nestartovali</t>
  </si>
  <si>
    <t>Neplatný pokus</t>
  </si>
  <si>
    <t>19.</t>
  </si>
  <si>
    <t>TOP</t>
  </si>
  <si>
    <t>Součet z Celkem</t>
  </si>
  <si>
    <t>Liga v požárním útoku pro mladé hasiče</t>
  </si>
  <si>
    <t>Skuteč</t>
  </si>
  <si>
    <t>Okresní kolo</t>
  </si>
  <si>
    <t>Krouna</t>
  </si>
  <si>
    <t>Slatiňany</t>
  </si>
  <si>
    <t>SDH - kat. mladší</t>
  </si>
  <si>
    <t>celkem</t>
  </si>
  <si>
    <t>Součet z celkem</t>
  </si>
  <si>
    <t>SDH - kat. starší</t>
  </si>
  <si>
    <t>Při rovnosti součtu bodů v rámci celkového vyhodnocení rozhoduje o pořadí počet lepších umístění,
 případně při rovnosti součtu budů i pořadí rozhoduje lepší čas.</t>
  </si>
  <si>
    <t>ročník 2017</t>
  </si>
  <si>
    <t>..:: Průběžné výsledky ::..</t>
  </si>
  <si>
    <t>Zderaz</t>
  </si>
  <si>
    <t xml:space="preserve">Zderaz </t>
  </si>
  <si>
    <t>Příkrakov</t>
  </si>
  <si>
    <t xml:space="preserve">Slatiňany </t>
  </si>
  <si>
    <t>Hlinsko</t>
  </si>
  <si>
    <t xml:space="preserve">Chacholice </t>
  </si>
  <si>
    <t>Klešice</t>
  </si>
  <si>
    <t>Štěpánov A</t>
  </si>
  <si>
    <t>Chrast A</t>
  </si>
  <si>
    <t xml:space="preserve">Vinary </t>
  </si>
  <si>
    <t>Skuteč A</t>
  </si>
  <si>
    <t>Chrast B</t>
  </si>
  <si>
    <t>Bojanov</t>
  </si>
  <si>
    <t xml:space="preserve">Miřetice </t>
  </si>
  <si>
    <t xml:space="preserve">Proseč </t>
  </si>
  <si>
    <t>Seč</t>
  </si>
  <si>
    <t>Skuteč B</t>
  </si>
  <si>
    <t>Skuteč C</t>
  </si>
  <si>
    <t>Štěpánov B</t>
  </si>
  <si>
    <t xml:space="preserve">Lukavice </t>
  </si>
  <si>
    <t xml:space="preserve">Chrudim </t>
  </si>
  <si>
    <t>Řestoky</t>
  </si>
  <si>
    <t>Lukavice B</t>
  </si>
  <si>
    <t>Miřetice</t>
  </si>
  <si>
    <t xml:space="preserve">Štěpánov </t>
  </si>
  <si>
    <t>Lukavice A</t>
  </si>
  <si>
    <t xml:space="preserve">Krouna </t>
  </si>
  <si>
    <t>Suma body
4 závodů z 5</t>
  </si>
  <si>
    <t>Suma body
 5 závodů z 5</t>
  </si>
</sst>
</file>

<file path=xl/styles.xml><?xml version="1.0" encoding="utf-8"?>
<styleSheet xmlns="http://schemas.openxmlformats.org/spreadsheetml/2006/main">
  <numFmts count="1">
    <numFmt numFmtId="43" formatCode="_-* #,##0.00\ _K_č_-;\-* #,##0.00\ _K_č_-;_-* &quot;-&quot;??\ _K_č_-;_-@_-"/>
  </numFmts>
  <fonts count="37">
    <font>
      <sz val="10"/>
      <name val="Arial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b/>
      <sz val="36"/>
      <name val="Monotype Corsiva"/>
      <family val="4"/>
    </font>
    <font>
      <sz val="16"/>
      <name val="Arial CE"/>
      <family val="2"/>
      <charset val="238"/>
    </font>
    <font>
      <sz val="8"/>
      <name val="Arial CE"/>
      <family val="2"/>
      <charset val="238"/>
    </font>
    <font>
      <sz val="10"/>
      <color indexed="9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2"/>
      <name val="Arial CE"/>
      <family val="2"/>
      <charset val="238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0"/>
      <name val="Arial CE"/>
      <family val="2"/>
      <charset val="238"/>
    </font>
    <font>
      <b/>
      <i/>
      <sz val="18"/>
      <color indexed="48"/>
      <name val="Arial CE"/>
      <family val="2"/>
      <charset val="238"/>
    </font>
    <font>
      <sz val="12"/>
      <name val="Arial CE"/>
      <charset val="238"/>
    </font>
    <font>
      <sz val="11"/>
      <name val="Arial CE"/>
      <family val="2"/>
      <charset val="238"/>
    </font>
    <font>
      <b/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color theme="0"/>
      <name val="Arial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9">
    <xf numFmtId="0" fontId="0" fillId="0" borderId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43" fontId="3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22" fillId="21" borderId="6" applyNumberFormat="0" applyAlignment="0" applyProtection="0"/>
    <xf numFmtId="0" fontId="22" fillId="21" borderId="6" applyNumberFormat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3" fillId="0" borderId="0"/>
    <xf numFmtId="0" fontId="35" fillId="0" borderId="0"/>
    <xf numFmtId="0" fontId="12" fillId="0" borderId="0"/>
    <xf numFmtId="0" fontId="3" fillId="0" borderId="0"/>
    <xf numFmtId="0" fontId="3" fillId="0" borderId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7" borderId="1" applyNumberFormat="0" applyAlignment="0" applyProtection="0"/>
    <xf numFmtId="0" fontId="23" fillId="7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26" fillId="20" borderId="9" applyNumberFormat="0" applyAlignment="0" applyProtection="0"/>
    <xf numFmtId="0" fontId="26" fillId="20" borderId="9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</cellStyleXfs>
  <cellXfs count="115">
    <xf numFmtId="0" fontId="0" fillId="0" borderId="0" xfId="0"/>
    <xf numFmtId="0" fontId="3" fillId="24" borderId="0" xfId="60" applyFill="1"/>
    <xf numFmtId="0" fontId="5" fillId="24" borderId="0" xfId="60" applyFont="1" applyFill="1" applyAlignment="1">
      <alignment horizontal="center"/>
    </xf>
    <xf numFmtId="2" fontId="5" fillId="24" borderId="0" xfId="60" applyNumberFormat="1" applyFont="1" applyFill="1" applyAlignment="1">
      <alignment horizontal="center"/>
    </xf>
    <xf numFmtId="2" fontId="6" fillId="24" borderId="10" xfId="60" applyNumberFormat="1" applyFont="1" applyFill="1" applyBorder="1" applyAlignment="1">
      <alignment horizontal="center" textRotation="90" wrapText="1"/>
    </xf>
    <xf numFmtId="0" fontId="6" fillId="24" borderId="11" xfId="60" applyFont="1" applyFill="1" applyBorder="1" applyAlignment="1">
      <alignment horizontal="center" textRotation="90" wrapText="1"/>
    </xf>
    <xf numFmtId="0" fontId="7" fillId="24" borderId="0" xfId="60" applyFont="1" applyFill="1"/>
    <xf numFmtId="0" fontId="10" fillId="24" borderId="0" xfId="60" applyFont="1" applyFill="1"/>
    <xf numFmtId="2" fontId="11" fillId="24" borderId="0" xfId="60" applyNumberFormat="1" applyFont="1" applyFill="1" applyBorder="1" applyAlignment="1">
      <alignment horizontal="right"/>
    </xf>
    <xf numFmtId="0" fontId="11" fillId="24" borderId="0" xfId="60" applyFont="1" applyFill="1" applyBorder="1" applyAlignment="1">
      <alignment horizontal="right"/>
    </xf>
    <xf numFmtId="2" fontId="11" fillId="24" borderId="0" xfId="60" applyNumberFormat="1" applyFont="1" applyFill="1" applyBorder="1"/>
    <xf numFmtId="0" fontId="11" fillId="24" borderId="0" xfId="60" applyFont="1" applyFill="1" applyBorder="1"/>
    <xf numFmtId="0" fontId="3" fillId="24" borderId="0" xfId="60" applyFill="1" applyBorder="1"/>
    <xf numFmtId="4" fontId="3" fillId="24" borderId="0" xfId="60" applyNumberFormat="1" applyFill="1" applyBorder="1"/>
    <xf numFmtId="2" fontId="6" fillId="24" borderId="0" xfId="60" applyNumberFormat="1" applyFont="1" applyFill="1"/>
    <xf numFmtId="0" fontId="6" fillId="24" borderId="0" xfId="60" applyFont="1" applyFill="1"/>
    <xf numFmtId="2" fontId="3" fillId="24" borderId="0" xfId="60" applyNumberFormat="1" applyFill="1"/>
    <xf numFmtId="2" fontId="6" fillId="24" borderId="12" xfId="60" applyNumberFormat="1" applyFont="1" applyFill="1" applyBorder="1" applyAlignment="1">
      <alignment horizontal="center" textRotation="90" wrapText="1"/>
    </xf>
    <xf numFmtId="0" fontId="8" fillId="24" borderId="13" xfId="60" applyFont="1" applyFill="1" applyBorder="1" applyAlignment="1">
      <alignment horizontal="center"/>
    </xf>
    <xf numFmtId="2" fontId="3" fillId="24" borderId="14" xfId="60" applyNumberFormat="1" applyFill="1" applyBorder="1" applyAlignment="1">
      <alignment horizontal="center"/>
    </xf>
    <xf numFmtId="0" fontId="3" fillId="24" borderId="15" xfId="60" applyFill="1" applyBorder="1" applyAlignment="1">
      <alignment horizontal="center"/>
    </xf>
    <xf numFmtId="2" fontId="3" fillId="24" borderId="16" xfId="60" applyNumberFormat="1" applyFill="1" applyBorder="1" applyAlignment="1">
      <alignment horizontal="center"/>
    </xf>
    <xf numFmtId="0" fontId="1" fillId="24" borderId="17" xfId="60" applyFont="1" applyFill="1" applyBorder="1" applyAlignment="1">
      <alignment horizontal="center" vertical="center"/>
    </xf>
    <xf numFmtId="0" fontId="8" fillId="24" borderId="16" xfId="60" applyFont="1" applyFill="1" applyBorder="1" applyAlignment="1">
      <alignment horizontal="center"/>
    </xf>
    <xf numFmtId="0" fontId="9" fillId="24" borderId="18" xfId="60" applyFont="1" applyFill="1" applyBorder="1" applyAlignment="1">
      <alignment horizontal="center"/>
    </xf>
    <xf numFmtId="4" fontId="7" fillId="24" borderId="0" xfId="60" applyNumberFormat="1" applyFont="1" applyFill="1"/>
    <xf numFmtId="0" fontId="7" fillId="24" borderId="0" xfId="60" applyFont="1" applyFill="1" applyBorder="1"/>
    <xf numFmtId="0" fontId="2" fillId="24" borderId="0" xfId="60" applyFont="1" applyFill="1" applyBorder="1"/>
    <xf numFmtId="2" fontId="2" fillId="24" borderId="0" xfId="60" applyNumberFormat="1" applyFont="1" applyFill="1"/>
    <xf numFmtId="0" fontId="2" fillId="24" borderId="0" xfId="60" applyFont="1" applyFill="1"/>
    <xf numFmtId="4" fontId="2" fillId="24" borderId="0" xfId="60" applyNumberFormat="1" applyFont="1" applyFill="1" applyBorder="1"/>
    <xf numFmtId="2" fontId="3" fillId="24" borderId="13" xfId="60" applyNumberFormat="1" applyFont="1" applyFill="1" applyBorder="1" applyAlignment="1">
      <alignment horizontal="center"/>
    </xf>
    <xf numFmtId="0" fontId="3" fillId="24" borderId="19" xfId="60" applyFont="1" applyFill="1" applyBorder="1" applyAlignment="1">
      <alignment horizontal="center"/>
    </xf>
    <xf numFmtId="0" fontId="3" fillId="24" borderId="0" xfId="60" applyFont="1" applyFill="1"/>
    <xf numFmtId="2" fontId="11" fillId="24" borderId="20" xfId="60" applyNumberFormat="1" applyFont="1" applyFill="1" applyBorder="1" applyAlignment="1">
      <alignment horizontal="right"/>
    </xf>
    <xf numFmtId="0" fontId="11" fillId="24" borderId="21" xfId="60" applyFont="1" applyFill="1" applyBorder="1" applyAlignment="1">
      <alignment horizontal="right"/>
    </xf>
    <xf numFmtId="2" fontId="11" fillId="24" borderId="20" xfId="60" applyNumberFormat="1" applyFont="1" applyFill="1" applyBorder="1"/>
    <xf numFmtId="1" fontId="2" fillId="24" borderId="22" xfId="60" applyNumberFormat="1" applyFont="1" applyFill="1" applyBorder="1"/>
    <xf numFmtId="4" fontId="2" fillId="24" borderId="22" xfId="60" applyNumberFormat="1" applyFont="1" applyFill="1" applyBorder="1"/>
    <xf numFmtId="1" fontId="2" fillId="24" borderId="23" xfId="60" applyNumberFormat="1" applyFont="1" applyFill="1" applyBorder="1"/>
    <xf numFmtId="4" fontId="2" fillId="24" borderId="23" xfId="60" applyNumberFormat="1" applyFont="1" applyFill="1" applyBorder="1"/>
    <xf numFmtId="0" fontId="30" fillId="24" borderId="0" xfId="60" applyFont="1" applyFill="1" applyBorder="1" applyAlignment="1">
      <alignment horizontal="center" wrapText="1"/>
    </xf>
    <xf numFmtId="0" fontId="1" fillId="24" borderId="13" xfId="60" applyFont="1" applyFill="1" applyBorder="1" applyAlignment="1">
      <alignment horizontal="center" vertical="center"/>
    </xf>
    <xf numFmtId="0" fontId="3" fillId="0" borderId="0" xfId="59" applyAlignment="1">
      <alignment horizontal="center"/>
    </xf>
    <xf numFmtId="0" fontId="0" fillId="0" borderId="0" xfId="0" applyAlignment="1">
      <alignment horizontal="center"/>
    </xf>
    <xf numFmtId="0" fontId="2" fillId="24" borderId="20" xfId="60" applyFont="1" applyFill="1" applyBorder="1"/>
    <xf numFmtId="2" fontId="2" fillId="24" borderId="20" xfId="60" applyNumberFormat="1" applyFont="1" applyFill="1" applyBorder="1"/>
    <xf numFmtId="0" fontId="2" fillId="24" borderId="21" xfId="60" applyFont="1" applyFill="1" applyBorder="1"/>
    <xf numFmtId="0" fontId="3" fillId="0" borderId="0" xfId="59" applyFont="1" applyFill="1" applyAlignment="1">
      <alignment horizontal="center"/>
    </xf>
    <xf numFmtId="0" fontId="3" fillId="0" borderId="0" xfId="59" applyFill="1" applyAlignment="1">
      <alignment horizontal="center"/>
    </xf>
    <xf numFmtId="0" fontId="3" fillId="0" borderId="0" xfId="59" applyFill="1" applyAlignment="1">
      <alignment horizontal="left"/>
    </xf>
    <xf numFmtId="0" fontId="3" fillId="0" borderId="0" xfId="59" applyFont="1" applyAlignment="1">
      <alignment horizontal="left"/>
    </xf>
    <xf numFmtId="0" fontId="3" fillId="0" borderId="0" xfId="59" applyAlignment="1">
      <alignment horizontal="left"/>
    </xf>
    <xf numFmtId="0" fontId="0" fillId="0" borderId="0" xfId="0" applyAlignment="1">
      <alignment horizontal="left"/>
    </xf>
    <xf numFmtId="0" fontId="3" fillId="25" borderId="18" xfId="60" applyFill="1" applyBorder="1"/>
    <xf numFmtId="0" fontId="0" fillId="25" borderId="27" xfId="0" applyFill="1" applyBorder="1"/>
    <xf numFmtId="0" fontId="0" fillId="0" borderId="0" xfId="0" applyBorder="1"/>
    <xf numFmtId="1" fontId="0" fillId="0" borderId="0" xfId="0" applyNumberFormat="1" applyBorder="1"/>
    <xf numFmtId="0" fontId="0" fillId="0" borderId="28" xfId="0" pivotButton="1" applyBorder="1"/>
    <xf numFmtId="0" fontId="0" fillId="0" borderId="29" xfId="0" applyBorder="1"/>
    <xf numFmtId="1" fontId="10" fillId="0" borderId="27" xfId="56" applyNumberFormat="1" applyFont="1" applyBorder="1" applyAlignment="1" applyProtection="1">
      <alignment horizontal="center" vertical="center" wrapText="1"/>
      <protection locked="0" hidden="1"/>
    </xf>
    <xf numFmtId="0" fontId="32" fillId="24" borderId="13" xfId="60" applyFont="1" applyFill="1" applyBorder="1" applyAlignment="1">
      <alignment horizontal="left"/>
    </xf>
    <xf numFmtId="2" fontId="33" fillId="24" borderId="20" xfId="60" applyNumberFormat="1" applyFont="1" applyFill="1" applyBorder="1"/>
    <xf numFmtId="4" fontId="33" fillId="24" borderId="23" xfId="60" applyNumberFormat="1" applyFont="1" applyFill="1" applyBorder="1"/>
    <xf numFmtId="2" fontId="33" fillId="24" borderId="20" xfId="60" applyNumberFormat="1" applyFont="1" applyFill="1" applyBorder="1" applyAlignment="1">
      <alignment horizontal="center"/>
    </xf>
    <xf numFmtId="0" fontId="33" fillId="24" borderId="21" xfId="60" applyFont="1" applyFill="1" applyBorder="1" applyAlignment="1">
      <alignment horizontal="center"/>
    </xf>
    <xf numFmtId="2" fontId="10" fillId="24" borderId="20" xfId="60" applyNumberFormat="1" applyFont="1" applyFill="1" applyBorder="1" applyAlignment="1">
      <alignment horizontal="left"/>
    </xf>
    <xf numFmtId="2" fontId="33" fillId="24" borderId="20" xfId="60" applyNumberFormat="1" applyFont="1" applyFill="1" applyBorder="1" applyAlignment="1"/>
    <xf numFmtId="2" fontId="33" fillId="24" borderId="13" xfId="60" applyNumberFormat="1" applyFont="1" applyFill="1" applyBorder="1" applyAlignment="1">
      <alignment horizontal="center"/>
    </xf>
    <xf numFmtId="0" fontId="33" fillId="24" borderId="19" xfId="60" applyFont="1" applyFill="1" applyBorder="1" applyAlignment="1">
      <alignment horizontal="center"/>
    </xf>
    <xf numFmtId="2" fontId="33" fillId="24" borderId="24" xfId="60" applyNumberFormat="1" applyFont="1" applyFill="1" applyBorder="1" applyAlignment="1">
      <alignment horizontal="center"/>
    </xf>
    <xf numFmtId="0" fontId="33" fillId="24" borderId="25" xfId="60" applyFont="1" applyFill="1" applyBorder="1" applyAlignment="1">
      <alignment horizontal="center"/>
    </xf>
    <xf numFmtId="0" fontId="3" fillId="25" borderId="27" xfId="60" applyFont="1" applyFill="1" applyBorder="1" applyAlignment="1">
      <alignment horizontal="center"/>
    </xf>
    <xf numFmtId="0" fontId="34" fillId="25" borderId="27" xfId="60" applyFont="1" applyFill="1" applyBorder="1" applyAlignment="1">
      <alignment horizontal="center"/>
    </xf>
    <xf numFmtId="0" fontId="3" fillId="25" borderId="27" xfId="60" applyFill="1" applyBorder="1" applyAlignment="1">
      <alignment horizontal="center"/>
    </xf>
    <xf numFmtId="0" fontId="4" fillId="24" borderId="0" xfId="60" applyFont="1" applyFill="1" applyAlignment="1">
      <alignment horizontal="center"/>
    </xf>
    <xf numFmtId="0" fontId="5" fillId="24" borderId="0" xfId="60" applyFont="1" applyFill="1" applyAlignment="1">
      <alignment horizontal="center"/>
    </xf>
    <xf numFmtId="0" fontId="31" fillId="24" borderId="0" xfId="60" applyFont="1" applyFill="1" applyAlignment="1">
      <alignment horizontal="center" wrapText="1"/>
    </xf>
    <xf numFmtId="0" fontId="31" fillId="24" borderId="0" xfId="60" applyFont="1" applyFill="1" applyAlignment="1">
      <alignment horizontal="center"/>
    </xf>
    <xf numFmtId="0" fontId="6" fillId="24" borderId="30" xfId="60" applyFont="1" applyFill="1" applyBorder="1" applyAlignment="1">
      <alignment horizontal="center" vertical="top" textRotation="90" wrapText="1"/>
    </xf>
    <xf numFmtId="0" fontId="6" fillId="24" borderId="31" xfId="60" applyFont="1" applyFill="1" applyBorder="1" applyAlignment="1">
      <alignment horizontal="center" vertical="top" textRotation="90" wrapText="1"/>
    </xf>
    <xf numFmtId="0" fontId="6" fillId="24" borderId="32" xfId="60" applyFont="1" applyFill="1" applyBorder="1" applyAlignment="1">
      <alignment horizontal="center" vertical="top" textRotation="90" wrapText="1"/>
    </xf>
    <xf numFmtId="0" fontId="6" fillId="24" borderId="12" xfId="60" applyFont="1" applyFill="1" applyBorder="1" applyAlignment="1">
      <alignment horizontal="center" textRotation="90" wrapText="1"/>
    </xf>
    <xf numFmtId="0" fontId="6" fillId="24" borderId="11" xfId="60" applyFont="1" applyFill="1" applyBorder="1" applyAlignment="1">
      <alignment horizontal="center" textRotation="90" wrapText="1"/>
    </xf>
    <xf numFmtId="0" fontId="6" fillId="24" borderId="33" xfId="60" applyFont="1" applyFill="1" applyBorder="1" applyAlignment="1">
      <alignment horizontal="center" textRotation="90" wrapText="1"/>
    </xf>
    <xf numFmtId="0" fontId="6" fillId="24" borderId="34" xfId="60" applyFont="1" applyFill="1" applyBorder="1" applyAlignment="1">
      <alignment horizontal="center" textRotation="90" wrapText="1"/>
    </xf>
    <xf numFmtId="0" fontId="1" fillId="24" borderId="35" xfId="60" applyFont="1" applyFill="1" applyBorder="1" applyAlignment="1">
      <alignment horizontal="center" vertical="center"/>
    </xf>
    <xf numFmtId="0" fontId="1" fillId="24" borderId="36" xfId="60" applyFont="1" applyFill="1" applyBorder="1" applyAlignment="1">
      <alignment horizontal="center" vertical="center"/>
    </xf>
    <xf numFmtId="0" fontId="6" fillId="24" borderId="30" xfId="60" applyFont="1" applyFill="1" applyBorder="1" applyAlignment="1">
      <alignment horizontal="left" vertical="center" textRotation="90" wrapText="1"/>
    </xf>
    <xf numFmtId="0" fontId="6" fillId="24" borderId="31" xfId="60" applyFont="1" applyFill="1" applyBorder="1" applyAlignment="1">
      <alignment horizontal="left" vertical="center" textRotation="90" wrapText="1"/>
    </xf>
    <xf numFmtId="0" fontId="6" fillId="24" borderId="23" xfId="60" applyFont="1" applyFill="1" applyBorder="1" applyAlignment="1">
      <alignment horizontal="left" vertical="center" textRotation="90" wrapText="1"/>
    </xf>
    <xf numFmtId="0" fontId="6" fillId="24" borderId="30" xfId="60" applyFont="1" applyFill="1" applyBorder="1" applyAlignment="1">
      <alignment horizontal="center" vertical="center" textRotation="90" wrapText="1"/>
    </xf>
    <xf numFmtId="0" fontId="6" fillId="24" borderId="31" xfId="60" applyFont="1" applyFill="1" applyBorder="1" applyAlignment="1">
      <alignment horizontal="center" vertical="center" textRotation="90" wrapText="1"/>
    </xf>
    <xf numFmtId="0" fontId="6" fillId="24" borderId="23" xfId="60" applyFont="1" applyFill="1" applyBorder="1" applyAlignment="1">
      <alignment horizontal="center" vertical="center" textRotation="90" wrapText="1"/>
    </xf>
    <xf numFmtId="0" fontId="30" fillId="24" borderId="0" xfId="60" applyFont="1" applyFill="1" applyBorder="1" applyAlignment="1">
      <alignment horizontal="center" wrapText="1"/>
    </xf>
    <xf numFmtId="0" fontId="6" fillId="24" borderId="10" xfId="60" applyFont="1" applyFill="1" applyBorder="1" applyAlignment="1">
      <alignment horizontal="center" textRotation="90" wrapText="1"/>
    </xf>
    <xf numFmtId="0" fontId="6" fillId="24" borderId="37" xfId="60" applyFont="1" applyFill="1" applyBorder="1" applyAlignment="1">
      <alignment horizontal="center" textRotation="90" wrapText="1"/>
    </xf>
    <xf numFmtId="0" fontId="6" fillId="24" borderId="38" xfId="60" applyFont="1" applyFill="1" applyBorder="1" applyAlignment="1">
      <alignment horizontal="center" textRotation="90" wrapText="1"/>
    </xf>
    <xf numFmtId="0" fontId="6" fillId="24" borderId="39" xfId="60" applyFont="1" applyFill="1" applyBorder="1" applyAlignment="1">
      <alignment horizontal="center" textRotation="90" wrapText="1"/>
    </xf>
    <xf numFmtId="0" fontId="0" fillId="0" borderId="26" xfId="0" applyBorder="1"/>
    <xf numFmtId="1" fontId="33" fillId="24" borderId="23" xfId="60" applyNumberFormat="1" applyFont="1" applyFill="1" applyBorder="1" applyAlignment="1">
      <alignment horizontal="center"/>
    </xf>
    <xf numFmtId="1" fontId="0" fillId="25" borderId="27" xfId="0" applyNumberFormat="1" applyFill="1" applyBorder="1"/>
    <xf numFmtId="1" fontId="0" fillId="25" borderId="27" xfId="0" applyNumberFormat="1" applyFill="1" applyBorder="1" applyAlignment="1">
      <alignment horizontal="center"/>
    </xf>
    <xf numFmtId="0" fontId="3" fillId="25" borderId="18" xfId="60" applyFill="1" applyBorder="1" applyAlignment="1">
      <alignment horizontal="center"/>
    </xf>
    <xf numFmtId="0" fontId="36" fillId="0" borderId="0" xfId="0" applyFont="1" applyBorder="1"/>
    <xf numFmtId="1" fontId="36" fillId="0" borderId="40" xfId="0" applyNumberFormat="1" applyFont="1" applyBorder="1"/>
    <xf numFmtId="0" fontId="1" fillId="26" borderId="27" xfId="60" applyFont="1" applyFill="1" applyBorder="1" applyAlignment="1">
      <alignment horizontal="center"/>
    </xf>
    <xf numFmtId="0" fontId="1" fillId="27" borderId="27" xfId="60" applyFont="1" applyFill="1" applyBorder="1" applyAlignment="1">
      <alignment horizontal="center"/>
    </xf>
    <xf numFmtId="0" fontId="3" fillId="28" borderId="27" xfId="60" applyFont="1" applyFill="1" applyBorder="1" applyAlignment="1">
      <alignment horizontal="center"/>
    </xf>
    <xf numFmtId="0" fontId="0" fillId="0" borderId="26" xfId="0" pivotButton="1" applyBorder="1"/>
    <xf numFmtId="0" fontId="3" fillId="24" borderId="27" xfId="60" applyFill="1" applyBorder="1" applyAlignment="1">
      <alignment horizontal="center"/>
    </xf>
    <xf numFmtId="0" fontId="3" fillId="24" borderId="27" xfId="60" applyFont="1" applyFill="1" applyBorder="1" applyAlignment="1">
      <alignment horizontal="center"/>
    </xf>
    <xf numFmtId="0" fontId="36" fillId="0" borderId="27" xfId="0" applyFont="1" applyBorder="1"/>
    <xf numFmtId="1" fontId="36" fillId="0" borderId="27" xfId="0" applyNumberFormat="1" applyFont="1" applyBorder="1"/>
    <xf numFmtId="0" fontId="1" fillId="28" borderId="27" xfId="60" applyFont="1" applyFill="1" applyBorder="1" applyAlignment="1">
      <alignment horizontal="center"/>
    </xf>
  </cellXfs>
  <cellStyles count="89">
    <cellStyle name="20 % – Zvýraznění1" xfId="1"/>
    <cellStyle name="20 % – Zvýraznění1 2" xfId="2"/>
    <cellStyle name="20 % – Zvýraznění2" xfId="3"/>
    <cellStyle name="20 % – Zvýraznění2 2" xfId="4"/>
    <cellStyle name="20 % – Zvýraznění3" xfId="5"/>
    <cellStyle name="20 % – Zvýraznění3 2" xfId="6"/>
    <cellStyle name="20 % – Zvýraznění4" xfId="7"/>
    <cellStyle name="20 % – Zvýraznění4 2" xfId="8"/>
    <cellStyle name="20 % – Zvýraznění5" xfId="9"/>
    <cellStyle name="20 % – Zvýraznění5 2" xfId="10"/>
    <cellStyle name="20 % – Zvýraznění6" xfId="11"/>
    <cellStyle name="20 % – Zvýraznění6 2" xfId="12"/>
    <cellStyle name="40 % – Zvýraznění1" xfId="13"/>
    <cellStyle name="40 % – Zvýraznění1 2" xfId="14"/>
    <cellStyle name="40 % – Zvýraznění2" xfId="15"/>
    <cellStyle name="40 % – Zvýraznění2 2" xfId="16"/>
    <cellStyle name="40 % – Zvýraznění3" xfId="17"/>
    <cellStyle name="40 % – Zvýraznění3 2" xfId="18"/>
    <cellStyle name="40 % – Zvýraznění4" xfId="19"/>
    <cellStyle name="40 % – Zvýraznění4 2" xfId="20"/>
    <cellStyle name="40 % – Zvýraznění5" xfId="21"/>
    <cellStyle name="40 % – Zvýraznění5 2" xfId="22"/>
    <cellStyle name="40 % – Zvýraznění6" xfId="23"/>
    <cellStyle name="40 % – Zvýraznění6 2" xfId="24"/>
    <cellStyle name="60 % – Zvýraznění1" xfId="25"/>
    <cellStyle name="60 % – Zvýraznění1 2" xfId="26"/>
    <cellStyle name="60 % – Zvýraznění2" xfId="27"/>
    <cellStyle name="60 % – Zvýraznění2 2" xfId="28"/>
    <cellStyle name="60 % – Zvýraznění3" xfId="29"/>
    <cellStyle name="60 % – Zvýraznění3 2" xfId="30"/>
    <cellStyle name="60 % – Zvýraznění4" xfId="31"/>
    <cellStyle name="60 % – Zvýraznění4 2" xfId="32"/>
    <cellStyle name="60 % – Zvýraznění5" xfId="33"/>
    <cellStyle name="60 % – Zvýraznění5 2" xfId="34"/>
    <cellStyle name="60 % – Zvýraznění6" xfId="35"/>
    <cellStyle name="60 % – Zvýraznění6 2" xfId="36"/>
    <cellStyle name="Celkem" xfId="37"/>
    <cellStyle name="Celkem 2" xfId="38"/>
    <cellStyle name="čárky 2" xfId="39"/>
    <cellStyle name="Chybně" xfId="40"/>
    <cellStyle name="Chybně 2" xfId="41"/>
    <cellStyle name="Kontrolní buňka" xfId="42"/>
    <cellStyle name="Kontrolní buňka 2" xfId="43"/>
    <cellStyle name="Nadpis 1" xfId="44"/>
    <cellStyle name="Nadpis 1 2" xfId="45"/>
    <cellStyle name="Nadpis 2" xfId="46"/>
    <cellStyle name="Nadpis 2 2" xfId="47"/>
    <cellStyle name="Nadpis 3" xfId="48"/>
    <cellStyle name="Nadpis 3 2" xfId="49"/>
    <cellStyle name="Nadpis 4" xfId="50"/>
    <cellStyle name="Nadpis 4 2" xfId="51"/>
    <cellStyle name="Název" xfId="52"/>
    <cellStyle name="Název 2" xfId="53"/>
    <cellStyle name="Neutrální" xfId="54"/>
    <cellStyle name="Neutrální 2" xfId="55"/>
    <cellStyle name="normální" xfId="0" builtinId="0"/>
    <cellStyle name="normální 2" xfId="56"/>
    <cellStyle name="normální 3" xfId="57"/>
    <cellStyle name="normální 4" xfId="58"/>
    <cellStyle name="normální_body" xfId="59"/>
    <cellStyle name="normální_Liga - vysledky2008" xfId="60"/>
    <cellStyle name="Poznámka" xfId="61"/>
    <cellStyle name="Poznámka 2" xfId="62"/>
    <cellStyle name="Propojená buňka" xfId="63"/>
    <cellStyle name="Propojená buňka 2" xfId="64"/>
    <cellStyle name="Správně" xfId="65"/>
    <cellStyle name="Správně 2" xfId="66"/>
    <cellStyle name="Text upozornění" xfId="67"/>
    <cellStyle name="Text upozornění 2" xfId="68"/>
    <cellStyle name="Vstup" xfId="69"/>
    <cellStyle name="Vstup 2" xfId="70"/>
    <cellStyle name="Výpočet" xfId="71"/>
    <cellStyle name="Výpočet 2" xfId="72"/>
    <cellStyle name="Výstup" xfId="73"/>
    <cellStyle name="Výstup 2" xfId="74"/>
    <cellStyle name="Vysvětlující text" xfId="75"/>
    <cellStyle name="Vysvětlující text 2" xfId="76"/>
    <cellStyle name="Zvýraznění 1" xfId="77"/>
    <cellStyle name="Zvýraznění 1 2" xfId="78"/>
    <cellStyle name="Zvýraznění 2" xfId="79"/>
    <cellStyle name="Zvýraznění 2 2" xfId="80"/>
    <cellStyle name="Zvýraznění 3" xfId="81"/>
    <cellStyle name="Zvýraznění 3 2" xfId="82"/>
    <cellStyle name="Zvýraznění 4" xfId="83"/>
    <cellStyle name="Zvýraznění 4 2" xfId="84"/>
    <cellStyle name="Zvýraznění 5" xfId="85"/>
    <cellStyle name="Zvýraznění 5 2" xfId="86"/>
    <cellStyle name="Zvýraznění 6" xfId="87"/>
    <cellStyle name="Zvýraznění 6 2" xfId="88"/>
  </cellStyles>
  <dxfs count="381"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alignment horizontal="center" readingOrder="0"/>
    </dxf>
    <dxf>
      <border>
        <bottom style="thin">
          <color indexed="64"/>
        </bottom>
        <horizontal style="thin">
          <color indexed="64"/>
        </horizontal>
      </border>
    </dxf>
    <dxf>
      <border>
        <bottom style="thin">
          <color indexed="64"/>
        </bottom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alignment horizontal="center" readingOrder="0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numFmt numFmtId="1" formatCode="0"/>
    </dxf>
    <dxf>
      <fill>
        <patternFill patternType="solid">
          <bgColor theme="0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numFmt numFmtId="1" formatCode="0"/>
    </dxf>
    <dxf>
      <fill>
        <patternFill patternType="solid">
          <bgColor theme="0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numFmt numFmtId="1" formatCode="0"/>
    </dxf>
    <dxf>
      <fill>
        <patternFill patternType="solid">
          <bgColor theme="0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numFmt numFmtId="1" formatCode="0"/>
    </dxf>
    <dxf>
      <fill>
        <patternFill patternType="solid">
          <bgColor theme="0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theme="0"/>
        </patternFill>
      </fill>
    </dxf>
    <dxf>
      <numFmt numFmtId="1" formatCode="0"/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left style="thin">
          <color indexed="8"/>
        </left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205628</xdr:colOff>
      <xdr:row>0</xdr:row>
      <xdr:rowOff>105895</xdr:rowOff>
    </xdr:from>
    <xdr:to>
      <xdr:col>1</xdr:col>
      <xdr:colOff>1958228</xdr:colOff>
      <xdr:row>6</xdr:row>
      <xdr:rowOff>86845</xdr:rowOff>
    </xdr:to>
    <xdr:pic>
      <xdr:nvPicPr>
        <xdr:cNvPr id="2913" name="Picture 609" descr="C:\Users\Picard\Pictures\ps1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628" y="105895"/>
          <a:ext cx="2032747" cy="16170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76200</xdr:colOff>
      <xdr:row>0</xdr:row>
      <xdr:rowOff>28575</xdr:rowOff>
    </xdr:from>
    <xdr:to>
      <xdr:col>20</xdr:col>
      <xdr:colOff>371475</xdr:colOff>
      <xdr:row>6</xdr:row>
      <xdr:rowOff>114300</xdr:rowOff>
    </xdr:to>
    <xdr:pic>
      <xdr:nvPicPr>
        <xdr:cNvPr id="2914" name="Picture 1" descr="ZNAK_zlat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020425" y="28575"/>
          <a:ext cx="1914525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ost" refreshedDate="43003.399765972223" createdVersion="3" refreshedVersion="3" recordCount="45">
  <cacheSource type="worksheet">
    <worksheetSource ref="A10:B30" sheet="2017"/>
  </cacheSource>
  <cacheFields count="2">
    <cacheField name="Celkem" numFmtId="0">
      <sharedItems containsSemiMixedTypes="0" containsString="0" containsNumber="1" containsInteger="1" minValue="0" maxValue="73"/>
    </cacheField>
    <cacheField name="SDH - kat. mladší" numFmtId="0">
      <sharedItems containsBlank="1" count="129">
        <s v="Zderaz "/>
        <s v="Příkrakov"/>
        <s v="Slatiňany "/>
        <s v="Hlinsko"/>
        <s v="Chacholice "/>
        <s v="Klešice"/>
        <s v="Štěpánov A"/>
        <s v="Chrast A"/>
        <s v="Vinary "/>
        <s v="Skuteč A"/>
        <s v="Chrast B"/>
        <s v="Bojanov"/>
        <s v="Miřetice "/>
        <s v="Proseč "/>
        <s v="Seč"/>
        <s v="Skuteč B"/>
        <s v="Skuteč C"/>
        <s v="Štěpánov B"/>
        <s v="Lukavice "/>
        <m/>
        <s v="Družstvo_17" u="1"/>
        <s v="Seč 1" u="1"/>
        <s v="Krouna" u="1"/>
        <s v="Štěpánov 1" u="1"/>
        <s v="Družstvo_08" u="1"/>
        <s v="Družstvo_45" u="1"/>
        <s v="Slatiňany B" u="1"/>
        <s v="Morašice B" u="1"/>
        <s v="Družstvo_36" u="1"/>
        <s v="Chroustovice B" u="1"/>
        <s v="Kunčí" u="1"/>
        <s v="Družstvo_27" u="1"/>
        <s v="Družstvo_18" u="1"/>
        <s v="Zderaz" u="1"/>
        <s v="Družstvo_09" u="1"/>
        <s v="Družstvo_37" u="1"/>
        <s v="Chrast 1" u="1"/>
        <s v="Hošťálovice" u="1"/>
        <s v="Chrudim 2" u="1"/>
        <s v="Družstvo_28" u="1"/>
        <s v="Leštinka" u="1"/>
        <s v="Družstvo_10" u="1"/>
        <s v="Třibřichy" u="1"/>
        <s v="Družstvo_19" u="1"/>
        <s v="Lozice" u="1"/>
        <s v="Družstvo_01" u="1"/>
        <s v="Družstvo_38" u="1"/>
        <s v="Proseč" u="1"/>
        <s v="Družstvo_20" u="1"/>
        <s v="Vinary" u="1"/>
        <s v="Družstvo_29" u="1"/>
        <s v="Markovice 1" u="1"/>
        <s v="Chrudim B" u="1"/>
        <s v="Družstvo_11" u="1"/>
        <s v="Chacholice" u="1"/>
        <s v="Družstvo_02" u="1"/>
        <s v="Markovice" u="1"/>
        <s v="Stolany 2" u="1"/>
        <s v="Žďárec u Skutče" u="1"/>
        <s v="Družstvo_30" u="1"/>
        <s v="Družstvo_39" u="1"/>
        <s v="Řestoky" u="1"/>
        <s v="Družstvo_21" u="1"/>
        <s v="Seč B" u="1"/>
        <s v="Chlum A" u="1"/>
        <s v="Markovice 2" u="1"/>
        <s v="Tuněchody" u="1"/>
        <s v="Družstvo_12" u="1"/>
        <s v="Skuteč 2" u="1"/>
        <s v="Družstvo_03" u="1"/>
        <s v="Družstvo_40" u="1"/>
        <s v="Rosice-Horka" u="1"/>
        <s v="Chlum B" u="1"/>
        <s v="Horka 1" u="1"/>
        <s v="Stolany B" u="1"/>
        <s v="Družstvo_31" u="1"/>
        <s v="Hrochův Týnec A" u="1"/>
        <s v="Horka" u="1"/>
        <s v="Chrast" u="1"/>
        <s v="Bojanov B" u="1"/>
        <s v="Chrudim 1" u="1"/>
        <s v="Slatiňany 1" u="1"/>
        <s v="Družstvo_22" u="1"/>
        <s v="Družstvo_13" u="1"/>
        <s v="Seč A" u="1"/>
        <s v="Rosice" u="1"/>
        <s v="Družstvo_04" u="1"/>
        <s v="Družstvo_41" u="1"/>
        <s v="Skutíčko" u="1"/>
        <s v="Mířetice" u="1"/>
        <s v="Prachovice" u="1"/>
        <s v="Družstvo_32" u="1"/>
        <s v="Lukavice 1" u="1"/>
        <s v="Slatiňany 2" u="1"/>
        <s v="Pokřikov" u="1"/>
        <s v="Chrudim A" u="1"/>
        <s v="Družstvo_23" u="1"/>
        <s v="Skuteč 1" u="1"/>
        <s v="Družstvo_14" u="1"/>
        <s v="Stolany 1" u="1"/>
        <s v="Lukavice A" u="1"/>
        <s v="Bojanov 1" u="1"/>
        <s v="Družstvo_05" u="1"/>
        <s v="Družstvo_42" u="1"/>
        <s v="Lukavice 2" u="1"/>
        <s v="Družstvo_33" u="1"/>
        <s v="Hrochův Týnec B" u="1"/>
        <s v="Družstvo_24" u="1"/>
        <s v="Lukavice B" u="1"/>
        <s v="Družstvo_15" u="1"/>
        <s v="Stolany A" u="1"/>
        <s v="Družstvo_06" u="1"/>
        <s v="Družstvo_43" u="1"/>
        <s v="Bojanov A" u="1"/>
        <s v="Hrochův Týnec" u="1"/>
        <s v="Družstvo_34" u="1"/>
        <s v="Heřmanův Městec" u="1"/>
        <s v="Seč 2" u="1"/>
        <s v="Družstvo_25" u="1"/>
        <s v="Chroustovice" u="1"/>
        <s v="Družstvo_16" u="1"/>
        <s v="Chroustovice A" u="1"/>
        <s v="Družstvo_07" u="1"/>
        <s v="Družstvo_44" u="1"/>
        <s v="Slatiňany A" u="1"/>
        <s v="Družstvo_35" u="1"/>
        <s v="Morašice A" u="1"/>
        <s v="Družstvo_26" u="1"/>
        <s v="Chrast 2" u="1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Host" refreshedDate="43003.405590972223" createdVersion="3" refreshedVersion="3" recordCount="29">
  <cacheSource type="worksheet">
    <worksheetSource ref="A41:B56" sheet="2017"/>
  </cacheSource>
  <cacheFields count="2">
    <cacheField name="celkem" numFmtId="0">
      <sharedItems containsSemiMixedTypes="0" containsString="0" containsNumber="1" containsInteger="1" minValue="0" maxValue="80"/>
    </cacheField>
    <cacheField name="SDH - kat. starší" numFmtId="0">
      <sharedItems containsBlank="1" count="76">
        <s v="Zderaz "/>
        <s v="Lukavice A"/>
        <s v="Skuteč"/>
        <s v="Chrudim "/>
        <s v="Klešice"/>
        <s v="Slatiňany"/>
        <s v="Vinary "/>
        <s v="Řestoky"/>
        <s v="Lukavice B"/>
        <s v="Miřetice"/>
        <s v="Krouna "/>
        <s v="Bojanov"/>
        <s v="Štěpánov "/>
        <s v="Seč"/>
        <m/>
        <s v="Mířetice" u="1"/>
        <s v="Prachovice" u="1"/>
        <s v="Družstvo_10" u="1"/>
        <s v="Kunčí" u="1"/>
        <s v="Lukavice" u="1"/>
        <s v="Lukavice " u="1"/>
        <s v="Družstvo_11" u="1"/>
        <s v="Bojanov B" u="1"/>
        <s v="Bojanov A" u="1"/>
        <s v="Družstvo_12" u="1"/>
        <s v="Stolany" u="1"/>
        <s v="Družstvo_13" u="1"/>
        <s v="Zderaz" u="1"/>
        <s v="Družstvo_14" u="1"/>
        <s v="Chrudim B" u="1"/>
        <s v="Družstvo_15" u="1"/>
        <s v="Chrudim A" u="1"/>
        <s v="Vinary" u="1"/>
        <s v="Družstvo_16" u="1"/>
        <s v="Družstvo_17" u="1"/>
        <s v="Družstvo_18" u="1"/>
        <s v="Chroustovice" u="1"/>
        <s v="Družstvo_19" u="1"/>
        <s v="Třibřichy" u="1"/>
        <s v="Krouna" u="1"/>
        <s v="Rosice" u="1"/>
        <s v="Chrudim" u="1"/>
        <s v="Žďárec u Skutče" u="1"/>
        <s v="Skutíčko" u="1"/>
        <s v="Družstvo_20" u="1"/>
        <s v="Kněžice" u="1"/>
        <s v="Družstvo_21" u="1"/>
        <s v="Vinary A" u="1"/>
        <s v="Družstvo_22" u="1"/>
        <s v="Družstvo_23" u="1"/>
        <s v="Družstvo_24" u="1"/>
        <s v="Družstvo_25" u="1"/>
        <s v="Štěpánov" u="1"/>
        <s v="Družstvo_26" u="1"/>
        <s v="Družstvo_27" u="1"/>
        <s v="Krouna A" u="1"/>
        <s v="Družstvo_28" u="1"/>
        <s v="Družstvo_29" u="1"/>
        <s v="Rosice - Horka" u="1"/>
        <s v="Družstvo_01" u="1"/>
        <s v="Družstvo_02" u="1"/>
        <s v="Družstvo_03" u="1"/>
        <s v="Družstvo_04" u="1"/>
        <s v="Družstvo_05" u="1"/>
        <s v="Třemošnice" u="1"/>
        <s v="Družstvo_06" u="1"/>
        <s v="Družstvo_07" u="1"/>
        <s v="Pokřikov" u="1"/>
        <s v="Hrochův Týnec" u="1"/>
        <s v="Družstvo_08" u="1"/>
        <s v="Družstvo_09" u="1"/>
        <s v="Hošťálovice" u="1"/>
        <s v="Nasavrky" u="1"/>
        <s v="Heřmanův Městec" u="1"/>
        <s v="Předhradí" u="1"/>
        <s v="Lozice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">
  <r>
    <n v="73"/>
    <x v="0"/>
  </r>
  <r>
    <n v="56"/>
    <x v="1"/>
  </r>
  <r>
    <n v="56"/>
    <x v="2"/>
  </r>
  <r>
    <n v="57"/>
    <x v="3"/>
  </r>
  <r>
    <n v="46"/>
    <x v="4"/>
  </r>
  <r>
    <n v="27"/>
    <x v="5"/>
  </r>
  <r>
    <n v="10"/>
    <x v="6"/>
  </r>
  <r>
    <n v="21"/>
    <x v="7"/>
  </r>
  <r>
    <n v="30"/>
    <x v="8"/>
  </r>
  <r>
    <n v="62"/>
    <x v="9"/>
  </r>
  <r>
    <n v="19"/>
    <x v="10"/>
  </r>
  <r>
    <n v="10"/>
    <x v="11"/>
  </r>
  <r>
    <n v="10"/>
    <x v="12"/>
  </r>
  <r>
    <n v="26"/>
    <x v="13"/>
  </r>
  <r>
    <n v="48"/>
    <x v="14"/>
  </r>
  <r>
    <n v="11"/>
    <x v="15"/>
  </r>
  <r>
    <n v="3"/>
    <x v="16"/>
  </r>
  <r>
    <n v="25"/>
    <x v="17"/>
  </r>
  <r>
    <n v="30"/>
    <x v="18"/>
  </r>
  <r>
    <n v="0"/>
    <x v="19"/>
  </r>
  <r>
    <n v="0"/>
    <x v="19"/>
  </r>
  <r>
    <n v="0"/>
    <x v="19"/>
  </r>
  <r>
    <n v="0"/>
    <x v="19"/>
  </r>
  <r>
    <n v="0"/>
    <x v="19"/>
  </r>
  <r>
    <n v="0"/>
    <x v="19"/>
  </r>
  <r>
    <n v="0"/>
    <x v="19"/>
  </r>
  <r>
    <n v="0"/>
    <x v="19"/>
  </r>
  <r>
    <n v="0"/>
    <x v="19"/>
  </r>
  <r>
    <n v="0"/>
    <x v="19"/>
  </r>
  <r>
    <n v="0"/>
    <x v="19"/>
  </r>
  <r>
    <n v="0"/>
    <x v="19"/>
  </r>
  <r>
    <n v="0"/>
    <x v="19"/>
  </r>
  <r>
    <n v="0"/>
    <x v="19"/>
  </r>
  <r>
    <n v="0"/>
    <x v="19"/>
  </r>
  <r>
    <n v="0"/>
    <x v="19"/>
  </r>
  <r>
    <n v="0"/>
    <x v="19"/>
  </r>
  <r>
    <n v="0"/>
    <x v="19"/>
  </r>
  <r>
    <n v="0"/>
    <x v="19"/>
  </r>
  <r>
    <n v="0"/>
    <x v="19"/>
  </r>
  <r>
    <n v="0"/>
    <x v="19"/>
  </r>
  <r>
    <n v="0"/>
    <x v="19"/>
  </r>
  <r>
    <n v="0"/>
    <x v="19"/>
  </r>
  <r>
    <n v="0"/>
    <x v="19"/>
  </r>
  <r>
    <n v="0"/>
    <x v="19"/>
  </r>
  <r>
    <n v="0"/>
    <x v="1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9">
  <r>
    <n v="80"/>
    <x v="0"/>
  </r>
  <r>
    <n v="62"/>
    <x v="1"/>
  </r>
  <r>
    <n v="69"/>
    <x v="2"/>
  </r>
  <r>
    <n v="56"/>
    <x v="3"/>
  </r>
  <r>
    <n v="45"/>
    <x v="4"/>
  </r>
  <r>
    <n v="38"/>
    <x v="5"/>
  </r>
  <r>
    <n v="44"/>
    <x v="6"/>
  </r>
  <r>
    <n v="38"/>
    <x v="7"/>
  </r>
  <r>
    <n v="30"/>
    <x v="8"/>
  </r>
  <r>
    <n v="14"/>
    <x v="9"/>
  </r>
  <r>
    <n v="35"/>
    <x v="10"/>
  </r>
  <r>
    <n v="15"/>
    <x v="11"/>
  </r>
  <r>
    <n v="9"/>
    <x v="12"/>
  </r>
  <r>
    <n v="6"/>
    <x v="13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Kontingenční tabulka 3" cacheId="7" dataOnRows="1" applyNumberFormats="0" applyBorderFormats="0" applyFontFormats="0" applyPatternFormats="0" applyAlignmentFormats="0" applyWidthHeightFormats="1" dataCaption="Data" updatedVersion="3" minRefreshableVersion="3" asteriskTotals="1" showMultipleLabel="0" showMemberPropertyTips="0" useAutoFormatting="1" itemPrintTitles="1" createdVersion="3" indent="0" compact="0" compactData="0" gridDropZones="1">
  <location ref="T9:U30" firstHeaderRow="2" firstDataRow="2" firstDataCol="1"/>
  <pivotFields count="2">
    <pivotField dataField="1" compact="0" outline="0" subtotalTop="0" showAll="0" includeNewItemsInFilter="1"/>
    <pivotField axis="axisRow" compact="0" outline="0" subtotalTop="0" showAll="0" topAutoShow="0" includeNewItemsInFilter="1" itemPageCount="19" sortType="descending" rankBy="0">
      <items count="130">
        <item x="11"/>
        <item m="1" x="101"/>
        <item m="1" x="113"/>
        <item m="1" x="79"/>
        <item m="1" x="45"/>
        <item m="1" x="55"/>
        <item m="1" x="69"/>
        <item m="1" x="86"/>
        <item m="1" x="102"/>
        <item m="1" x="111"/>
        <item m="1" x="122"/>
        <item m="1" x="24"/>
        <item m="1" x="34"/>
        <item m="1" x="41"/>
        <item m="1" x="53"/>
        <item m="1" x="67"/>
        <item m="1" x="83"/>
        <item m="1" x="98"/>
        <item m="1" x="109"/>
        <item m="1" x="120"/>
        <item m="1" x="20"/>
        <item m="1" x="32"/>
        <item m="1" x="43"/>
        <item m="1" x="48"/>
        <item m="1" x="62"/>
        <item m="1" x="82"/>
        <item m="1" x="96"/>
        <item m="1" x="107"/>
        <item m="1" x="118"/>
        <item m="1" x="127"/>
        <item m="1" x="31"/>
        <item m="1" x="39"/>
        <item m="1" x="50"/>
        <item m="1" x="59"/>
        <item m="1" x="75"/>
        <item m="1" x="91"/>
        <item m="1" x="105"/>
        <item m="1" x="115"/>
        <item m="1" x="125"/>
        <item m="1" x="28"/>
        <item m="1" x="35"/>
        <item m="1" x="46"/>
        <item m="1" x="60"/>
        <item m="1" x="70"/>
        <item m="1" x="87"/>
        <item m="1" x="103"/>
        <item m="1" x="112"/>
        <item m="1" x="123"/>
        <item m="1" x="25"/>
        <item m="1" x="116"/>
        <item x="3"/>
        <item m="1" x="77"/>
        <item m="1" x="73"/>
        <item m="1" x="37"/>
        <item m="1" x="114"/>
        <item m="1" x="76"/>
        <item m="1" x="106"/>
        <item m="1" x="54"/>
        <item x="4"/>
        <item m="1" x="64"/>
        <item m="1" x="72"/>
        <item m="1" x="78"/>
        <item m="1" x="36"/>
        <item m="1" x="128"/>
        <item x="7"/>
        <item x="10"/>
        <item m="1" x="119"/>
        <item m="1" x="121"/>
        <item m="1" x="29"/>
        <item m="1" x="80"/>
        <item m="1" x="38"/>
        <item m="1" x="95"/>
        <item m="1" x="52"/>
        <item x="5"/>
        <item m="1" x="22"/>
        <item m="1" x="30"/>
        <item m="1" x="40"/>
        <item m="1" x="44"/>
        <item x="18"/>
        <item m="1" x="92"/>
        <item m="1" x="104"/>
        <item m="1" x="100"/>
        <item m="1" x="108"/>
        <item m="1" x="56"/>
        <item m="1" x="51"/>
        <item m="1" x="65"/>
        <item m="1" x="89"/>
        <item x="12"/>
        <item m="1" x="126"/>
        <item m="1" x="27"/>
        <item m="1" x="94"/>
        <item m="1" x="90"/>
        <item m="1" x="47"/>
        <item x="13"/>
        <item x="1"/>
        <item m="1" x="85"/>
        <item m="1" x="71"/>
        <item m="1" x="61"/>
        <item x="14"/>
        <item m="1" x="21"/>
        <item m="1" x="117"/>
        <item m="1" x="84"/>
        <item m="1" x="63"/>
        <item m="1" x="97"/>
        <item m="1" x="68"/>
        <item x="9"/>
        <item x="15"/>
        <item x="16"/>
        <item m="1" x="88"/>
        <item x="2"/>
        <item m="1" x="81"/>
        <item m="1" x="93"/>
        <item m="1" x="124"/>
        <item m="1" x="26"/>
        <item m="1" x="99"/>
        <item m="1" x="57"/>
        <item h="1" m="1" x="110"/>
        <item h="1" m="1" x="74"/>
        <item h="1" m="1" x="23"/>
        <item x="6"/>
        <item x="17"/>
        <item m="1" x="42"/>
        <item m="1" x="66"/>
        <item m="1" x="49"/>
        <item x="8"/>
        <item m="1" x="33"/>
        <item x="0"/>
        <item m="1" x="58"/>
        <item h="1" x="1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1"/>
  </rowFields>
  <rowItems count="20">
    <i>
      <x v="126"/>
    </i>
    <i>
      <x v="105"/>
    </i>
    <i>
      <x v="50"/>
    </i>
    <i>
      <x v="109"/>
    </i>
    <i>
      <x v="94"/>
    </i>
    <i>
      <x v="98"/>
    </i>
    <i>
      <x v="58"/>
    </i>
    <i>
      <x v="78"/>
    </i>
    <i>
      <x v="124"/>
    </i>
    <i>
      <x v="73"/>
    </i>
    <i>
      <x v="93"/>
    </i>
    <i>
      <x v="120"/>
    </i>
    <i>
      <x v="64"/>
    </i>
    <i>
      <x v="65"/>
    </i>
    <i>
      <x v="106"/>
    </i>
    <i>
      <x v="119"/>
    </i>
    <i>
      <x/>
    </i>
    <i>
      <x v="87"/>
    </i>
    <i>
      <x v="107"/>
    </i>
    <i t="grand">
      <x/>
    </i>
  </rowItems>
  <colItems count="1">
    <i/>
  </colItems>
  <dataFields count="1">
    <dataField name="Součet z Celkem" fld="0" baseField="0" baseItem="0" numFmtId="1"/>
  </dataFields>
  <formats count="70">
    <format dxfId="380">
      <pivotArea dataOnly="0" labelOnly="1" grandCol="1" outline="0" axis="axisCol" fieldPosition="0"/>
    </format>
    <format dxfId="379">
      <pivotArea outline="0" fieldPosition="0">
        <references count="1">
          <reference field="1" count="0" selected="0"/>
        </references>
      </pivotArea>
    </format>
    <format dxfId="378">
      <pivotArea dataOnly="0" labelOnly="1" outline="0" fieldPosition="0">
        <references count="1">
          <reference field="1" count="1">
            <x v="104"/>
          </reference>
        </references>
      </pivotArea>
    </format>
    <format dxfId="377">
      <pivotArea dataOnly="0" labelOnly="1" outline="0" fieldPosition="0">
        <references count="1">
          <reference field="1" count="1">
            <x v="79"/>
          </reference>
        </references>
      </pivotArea>
    </format>
    <format dxfId="376">
      <pivotArea dataOnly="0" labelOnly="1" outline="0" fieldPosition="0">
        <references count="1">
          <reference field="1" count="1">
            <x v="1"/>
          </reference>
        </references>
      </pivotArea>
    </format>
    <format dxfId="375">
      <pivotArea dataOnly="0" labelOnly="1" outline="0" fieldPosition="0">
        <references count="1">
          <reference field="1" count="1">
            <x v="73"/>
          </reference>
        </references>
      </pivotArea>
    </format>
    <format dxfId="374">
      <pivotArea dataOnly="0" labelOnly="1" outline="0" fieldPosition="0">
        <references count="1">
          <reference field="1" count="1">
            <x v="80"/>
          </reference>
        </references>
      </pivotArea>
    </format>
    <format dxfId="373">
      <pivotArea dataOnly="0" labelOnly="1" outline="0" fieldPosition="0">
        <references count="1">
          <reference field="1" count="1">
            <x v="90"/>
          </reference>
        </references>
      </pivotArea>
    </format>
    <format dxfId="372">
      <pivotArea dataOnly="0" labelOnly="1" outline="0" fieldPosition="0">
        <references count="1">
          <reference field="1" count="1">
            <x v="74"/>
          </reference>
        </references>
      </pivotArea>
    </format>
    <format dxfId="371">
      <pivotArea dataOnly="0" labelOnly="1" outline="0" fieldPosition="0">
        <references count="1">
          <reference field="1" count="1">
            <x v="125"/>
          </reference>
        </references>
      </pivotArea>
    </format>
    <format dxfId="370">
      <pivotArea dataOnly="0" labelOnly="1" outline="0" fieldPosition="0">
        <references count="1">
          <reference field="1" count="1">
            <x v="52"/>
          </reference>
        </references>
      </pivotArea>
    </format>
    <format dxfId="369">
      <pivotArea dataOnly="0" labelOnly="1" outline="0" fieldPosition="0">
        <references count="1">
          <reference field="1" count="1">
            <x v="66"/>
          </reference>
        </references>
      </pivotArea>
    </format>
    <format dxfId="368">
      <pivotArea dataOnly="0" labelOnly="1" outline="0" fieldPosition="0">
        <references count="1">
          <reference field="1" count="1">
            <x v="77"/>
          </reference>
        </references>
      </pivotArea>
    </format>
    <format dxfId="367">
      <pivotArea dataOnly="0" labelOnly="1" outline="0" fieldPosition="0">
        <references count="1">
          <reference field="1" count="1">
            <x v="118"/>
          </reference>
        </references>
      </pivotArea>
    </format>
    <format dxfId="366">
      <pivotArea dataOnly="0" labelOnly="1" outline="0" fieldPosition="0">
        <references count="1">
          <reference field="1" count="1">
            <x v="49"/>
          </reference>
        </references>
      </pivotArea>
    </format>
    <format dxfId="365">
      <pivotArea dataOnly="0" labelOnly="1" outline="0" fieldPosition="0">
        <references count="1">
          <reference field="1" count="1">
            <x v="123"/>
          </reference>
        </references>
      </pivotArea>
    </format>
    <format dxfId="364">
      <pivotArea dataOnly="0" labelOnly="1" outline="0" fieldPosition="0">
        <references count="1">
          <reference field="1" count="1">
            <x v="70"/>
          </reference>
        </references>
      </pivotArea>
    </format>
    <format dxfId="363">
      <pivotArea dataOnly="0" labelOnly="1" outline="0" fieldPosition="0">
        <references count="1">
          <reference field="1" count="1">
            <x v="103"/>
          </reference>
        </references>
      </pivotArea>
    </format>
    <format dxfId="362">
      <pivotArea dataOnly="0" labelOnly="1" outline="0" fieldPosition="0">
        <references count="1">
          <reference field="1" count="1">
            <x v="122"/>
          </reference>
        </references>
      </pivotArea>
    </format>
    <format dxfId="361">
      <pivotArea dataOnly="0" labelOnly="1" outline="0" fieldPosition="0">
        <references count="1">
          <reference field="1" count="1">
            <x v="110"/>
          </reference>
        </references>
      </pivotArea>
    </format>
    <format dxfId="360">
      <pivotArea dataOnly="0" labelOnly="1" outline="0" fieldPosition="0">
        <references count="1">
          <reference field="1" count="1">
            <x v="57"/>
          </reference>
        </references>
      </pivotArea>
    </format>
    <format dxfId="359">
      <pivotArea dataOnly="0" labelOnly="1" outline="0" fieldPosition="0">
        <references count="1">
          <reference field="1" count="1">
            <x v="111"/>
          </reference>
        </references>
      </pivotArea>
    </format>
    <format dxfId="358">
      <pivotArea dataOnly="0" labelOnly="1" outline="0" fieldPosition="0">
        <references count="1">
          <reference field="1" count="1">
            <x v="69"/>
          </reference>
        </references>
      </pivotArea>
    </format>
    <format dxfId="357">
      <pivotArea dataOnly="0" labelOnly="1" outline="0" fieldPosition="0">
        <references count="1">
          <reference field="1" count="1">
            <x v="94"/>
          </reference>
        </references>
      </pivotArea>
    </format>
    <format dxfId="356">
      <pivotArea dataOnly="0" labelOnly="1" outline="0" fieldPosition="0">
        <references count="1">
          <reference field="1" count="1">
            <x v="61"/>
          </reference>
        </references>
      </pivotArea>
    </format>
    <format dxfId="355">
      <pivotArea dataOnly="0" labelOnly="1" outline="0" fieldPosition="0">
        <references count="1">
          <reference field="1" count="1">
            <x v="83"/>
          </reference>
        </references>
      </pivotArea>
    </format>
    <format dxfId="354">
      <pivotArea dataOnly="0" labelOnly="1" outline="0" fieldPosition="0">
        <references count="1">
          <reference field="1" count="1">
            <x v="86"/>
          </reference>
        </references>
      </pivotArea>
    </format>
    <format dxfId="353">
      <pivotArea dataOnly="0" labelOnly="1" outline="0" fieldPosition="0">
        <references count="1">
          <reference field="1" count="1">
            <x v="95"/>
          </reference>
        </references>
      </pivotArea>
    </format>
    <format dxfId="352">
      <pivotArea outline="0" fieldPosition="0">
        <references count="1">
          <reference field="1" count="0" selected="0"/>
        </references>
      </pivotArea>
    </format>
    <format dxfId="351">
      <pivotArea dataOnly="0" labelOnly="1" outline="0" fieldPosition="0">
        <references count="1">
          <reference field="1" count="1">
            <x v="79"/>
          </reference>
        </references>
      </pivotArea>
    </format>
    <format dxfId="350">
      <pivotArea dataOnly="0" labelOnly="1" outline="0" fieldPosition="0">
        <references count="1">
          <reference field="1" count="1">
            <x v="1"/>
          </reference>
        </references>
      </pivotArea>
    </format>
    <format dxfId="349">
      <pivotArea dataOnly="0" labelOnly="1" outline="0" fieldPosition="0">
        <references count="1">
          <reference field="1" count="1">
            <x v="73"/>
          </reference>
        </references>
      </pivotArea>
    </format>
    <format dxfId="348">
      <pivotArea dataOnly="0" labelOnly="1" outline="0" fieldPosition="0">
        <references count="1">
          <reference field="1" count="1">
            <x v="90"/>
          </reference>
        </references>
      </pivotArea>
    </format>
    <format dxfId="347">
      <pivotArea dataOnly="0" labelOnly="1" outline="0" fieldPosition="0">
        <references count="1">
          <reference field="1" count="1">
            <x v="125"/>
          </reference>
        </references>
      </pivotArea>
    </format>
    <format dxfId="346">
      <pivotArea dataOnly="0" labelOnly="1" outline="0" fieldPosition="0">
        <references count="1">
          <reference field="1" count="1">
            <x v="118"/>
          </reference>
        </references>
      </pivotArea>
    </format>
    <format dxfId="345">
      <pivotArea dataOnly="0" labelOnly="1" outline="0" fieldPosition="0">
        <references count="1">
          <reference field="1" count="1">
            <x v="70"/>
          </reference>
        </references>
      </pivotArea>
    </format>
    <format dxfId="344">
      <pivotArea dataOnly="0" labelOnly="1" outline="0" fieldPosition="0">
        <references count="1">
          <reference field="1" count="1">
            <x v="103"/>
          </reference>
        </references>
      </pivotArea>
    </format>
    <format dxfId="343">
      <pivotArea dataOnly="0" labelOnly="1" outline="0" fieldPosition="0">
        <references count="1">
          <reference field="1" count="1">
            <x v="110"/>
          </reference>
        </references>
      </pivotArea>
    </format>
    <format dxfId="342">
      <pivotArea dataOnly="0" labelOnly="1" outline="0" fieldPosition="0">
        <references count="1">
          <reference field="1" count="1">
            <x v="57"/>
          </reference>
        </references>
      </pivotArea>
    </format>
    <format dxfId="341">
      <pivotArea dataOnly="0" labelOnly="1" outline="0" fieldPosition="0">
        <references count="1">
          <reference field="1" count="1">
            <x v="111"/>
          </reference>
        </references>
      </pivotArea>
    </format>
    <format dxfId="340">
      <pivotArea dataOnly="0" labelOnly="1" outline="0" fieldPosition="0">
        <references count="1">
          <reference field="1" count="1">
            <x v="94"/>
          </reference>
        </references>
      </pivotArea>
    </format>
    <format dxfId="339">
      <pivotArea dataOnly="0" labelOnly="1" outline="0" fieldPosition="0">
        <references count="1">
          <reference field="1" count="1">
            <x v="61"/>
          </reference>
        </references>
      </pivotArea>
    </format>
    <format dxfId="338">
      <pivotArea dataOnly="0" labelOnly="1" outline="0" fieldPosition="0">
        <references count="1">
          <reference field="1" count="1">
            <x v="83"/>
          </reference>
        </references>
      </pivotArea>
    </format>
    <format dxfId="337">
      <pivotArea dataOnly="0" labelOnly="1" outline="0" fieldPosition="0">
        <references count="1">
          <reference field="1" count="1">
            <x v="86"/>
          </reference>
        </references>
      </pivotArea>
    </format>
    <format dxfId="336">
      <pivotArea dataOnly="0" labelOnly="1" outline="0" fieldPosition="0">
        <references count="1">
          <reference field="1" count="1">
            <x v="95"/>
          </reference>
        </references>
      </pivotArea>
    </format>
    <format dxfId="335">
      <pivotArea outline="0" fieldPosition="0">
        <references count="1">
          <reference field="4294967294" count="1">
            <x v="0"/>
          </reference>
        </references>
      </pivotArea>
    </format>
    <format dxfId="334">
      <pivotArea outline="0" fieldPosition="0">
        <references count="1">
          <reference field="1" count="16" selected="0">
            <x v="49"/>
            <x v="52"/>
            <x v="53"/>
            <x v="66"/>
            <x v="69"/>
            <x v="74"/>
            <x v="77"/>
            <x v="80"/>
            <x v="99"/>
            <x v="100"/>
            <x v="104"/>
            <x v="114"/>
            <x v="115"/>
            <x v="121"/>
            <x v="122"/>
            <x v="123"/>
          </reference>
        </references>
      </pivotArea>
    </format>
    <format dxfId="333">
      <pivotArea dataOnly="0" labelOnly="1" outline="0" fieldPosition="0">
        <references count="1">
          <reference field="1" count="1">
            <x v="104"/>
          </reference>
        </references>
      </pivotArea>
    </format>
    <format dxfId="332">
      <pivotArea dataOnly="0" labelOnly="1" outline="0" fieldPosition="0">
        <references count="1">
          <reference field="1" count="1">
            <x v="80"/>
          </reference>
        </references>
      </pivotArea>
    </format>
    <format dxfId="331">
      <pivotArea dataOnly="0" labelOnly="1" outline="0" fieldPosition="0">
        <references count="1">
          <reference field="1" count="1">
            <x v="74"/>
          </reference>
        </references>
      </pivotArea>
    </format>
    <format dxfId="330">
      <pivotArea dataOnly="0" labelOnly="1" outline="0" fieldPosition="0">
        <references count="1">
          <reference field="1" count="1">
            <x v="52"/>
          </reference>
        </references>
      </pivotArea>
    </format>
    <format dxfId="329">
      <pivotArea dataOnly="0" labelOnly="1" outline="0" fieldPosition="0">
        <references count="1">
          <reference field="1" count="1">
            <x v="66"/>
          </reference>
        </references>
      </pivotArea>
    </format>
    <format dxfId="328">
      <pivotArea dataOnly="0" labelOnly="1" outline="0" fieldPosition="0">
        <references count="1">
          <reference field="1" count="1">
            <x v="77"/>
          </reference>
        </references>
      </pivotArea>
    </format>
    <format dxfId="327">
      <pivotArea dataOnly="0" labelOnly="1" outline="0" fieldPosition="0">
        <references count="1">
          <reference field="1" count="1">
            <x v="49"/>
          </reference>
        </references>
      </pivotArea>
    </format>
    <format dxfId="326">
      <pivotArea dataOnly="0" labelOnly="1" outline="0" fieldPosition="0">
        <references count="1">
          <reference field="1" count="1">
            <x v="123"/>
          </reference>
        </references>
      </pivotArea>
    </format>
    <format dxfId="325">
      <pivotArea dataOnly="0" labelOnly="1" outline="0" fieldPosition="0">
        <references count="1">
          <reference field="1" count="1">
            <x v="122"/>
          </reference>
        </references>
      </pivotArea>
    </format>
    <format dxfId="324">
      <pivotArea outline="0" fieldPosition="0">
        <references count="1">
          <reference field="1" count="16" selected="0">
            <x v="49"/>
            <x v="52"/>
            <x v="53"/>
            <x v="66"/>
            <x v="69"/>
            <x v="74"/>
            <x v="77"/>
            <x v="80"/>
            <x v="99"/>
            <x v="100"/>
            <x v="104"/>
            <x v="114"/>
            <x v="115"/>
            <x v="121"/>
            <x v="122"/>
            <x v="123"/>
          </reference>
        </references>
      </pivotArea>
    </format>
    <format dxfId="323">
      <pivotArea dataOnly="0" labelOnly="1" outline="0" fieldPosition="0">
        <references count="1">
          <reference field="1" count="16">
            <x v="49"/>
            <x v="52"/>
            <x v="53"/>
            <x v="66"/>
            <x v="69"/>
            <x v="74"/>
            <x v="77"/>
            <x v="80"/>
            <x v="99"/>
            <x v="100"/>
            <x v="104"/>
            <x v="114"/>
            <x v="115"/>
            <x v="121"/>
            <x v="122"/>
            <x v="123"/>
          </reference>
        </references>
      </pivotArea>
    </format>
    <format dxfId="322">
      <pivotArea outline="0" fieldPosition="0">
        <references count="1">
          <reference field="1" count="14" selected="0">
            <x v="51"/>
            <x v="54"/>
            <x v="62"/>
            <x v="63"/>
            <x v="70"/>
            <x v="76"/>
            <x v="84"/>
            <x v="85"/>
            <x v="86"/>
            <x v="90"/>
            <x v="94"/>
            <x v="95"/>
            <x v="97"/>
            <x v="111"/>
          </reference>
        </references>
      </pivotArea>
    </format>
    <format dxfId="321">
      <pivotArea dataOnly="0" labelOnly="1" outline="0" fieldPosition="0">
        <references count="1">
          <reference field="1" count="14">
            <x v="51"/>
            <x v="54"/>
            <x v="62"/>
            <x v="63"/>
            <x v="70"/>
            <x v="76"/>
            <x v="84"/>
            <x v="85"/>
            <x v="86"/>
            <x v="90"/>
            <x v="94"/>
            <x v="95"/>
            <x v="97"/>
            <x v="111"/>
          </reference>
        </references>
      </pivotArea>
    </format>
    <format dxfId="320">
      <pivotArea outline="0" fieldPosition="0">
        <references count="1">
          <reference field="1" count="0" selected="0"/>
        </references>
      </pivotArea>
    </format>
    <format dxfId="319">
      <pivotArea field="1" type="button" dataOnly="0" labelOnly="1" outline="0" axis="axisRow" fieldPosition="0"/>
    </format>
    <format dxfId="318">
      <pivotArea dataOnly="0" labelOnly="1" outline="0" fieldPosition="0">
        <references count="1">
          <reference field="1" count="0"/>
        </references>
      </pivotArea>
    </format>
    <format dxfId="317">
      <pivotArea outline="0" fieldPosition="0">
        <references count="1">
          <reference field="1" count="0" selected="0"/>
        </references>
      </pivotArea>
    </format>
    <format dxfId="316">
      <pivotArea dataOnly="0" labelOnly="1" outline="0" fieldPosition="0">
        <references count="1">
          <reference field="1" count="0"/>
        </references>
      </pivotArea>
    </format>
    <format dxfId="315">
      <pivotArea grandRow="1" outline="0" fieldPosition="0"/>
    </format>
    <format dxfId="314">
      <pivotArea dataOnly="0" labelOnly="1" grandRow="1" outline="0" fieldPosition="0"/>
    </format>
    <format dxfId="2">
      <pivotArea outline="0" collapsedLevelsAreSubtotals="1" fieldPosition="0"/>
    </format>
    <format dxfId="1">
      <pivotArea dataOnly="0" labelOnly="1" outline="0" fieldPosition="0">
        <references count="1">
          <reference field="1" count="0"/>
        </references>
      </pivotArea>
    </format>
    <format dxfId="0">
      <pivotArea dataOnly="0" labelOnly="1" grandRow="1" outline="0" fieldPosition="0"/>
    </format>
  </format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Kontingenční tabulka 1" cacheId="10" dataOnRows="1" applyNumberFormats="0" applyBorderFormats="0" applyFontFormats="0" applyPatternFormats="0" applyAlignmentFormats="0" applyWidthHeightFormats="1" dataCaption="Data" updatedVersion="3" minRefreshableVersion="3" asteriskTotals="1" showMultipleLabel="0" showMemberPropertyTips="0" useAutoFormatting="1" itemPrintTitles="1" createdVersion="3" indent="0" compact="0" compactData="0" gridDropZones="1">
  <location ref="T40:U56" firstHeaderRow="2" firstDataRow="2" firstDataCol="1"/>
  <pivotFields count="2">
    <pivotField dataField="1" compact="0" outline="0" subtotalTop="0" showAll="0" includeNewItemsInFilter="1"/>
    <pivotField axis="axisRow" compact="0" outline="0" subtotalTop="0" showAll="0" includeNewItemsInFilter="1" rankBy="0" defaultSubtotal="0">
      <items count="76">
        <item h="1" x="14"/>
        <item m="1" x="42"/>
        <item x="0"/>
        <item m="1" x="27"/>
        <item m="1" x="47"/>
        <item x="6"/>
        <item m="1" x="32"/>
        <item m="1" x="38"/>
        <item m="1" x="64"/>
        <item x="12"/>
        <item m="1" x="52"/>
        <item m="1" x="25"/>
        <item x="5"/>
        <item m="1" x="43"/>
        <item x="2"/>
        <item x="13"/>
        <item x="7"/>
        <item m="1" x="58"/>
        <item m="1" x="40"/>
        <item m="1" x="74"/>
        <item m="1" x="16"/>
        <item m="1" x="67"/>
        <item m="1" x="72"/>
        <item m="1" x="15"/>
        <item x="9"/>
        <item x="8"/>
        <item x="1"/>
        <item m="1" x="20"/>
        <item m="1" x="19"/>
        <item m="1" x="75"/>
        <item m="1" x="18"/>
        <item m="1" x="55"/>
        <item x="10"/>
        <item m="1" x="39"/>
        <item m="1" x="45"/>
        <item x="4"/>
        <item m="1" x="29"/>
        <item m="1" x="31"/>
        <item x="3"/>
        <item m="1" x="41"/>
        <item m="1" x="36"/>
        <item m="1" x="68"/>
        <item m="1" x="71"/>
        <item m="1" x="73"/>
        <item m="1" x="57"/>
        <item m="1" x="56"/>
        <item m="1" x="54"/>
        <item m="1" x="53"/>
        <item m="1" x="51"/>
        <item m="1" x="50"/>
        <item m="1" x="49"/>
        <item m="1" x="48"/>
        <item m="1" x="46"/>
        <item m="1" x="44"/>
        <item m="1" x="37"/>
        <item m="1" x="35"/>
        <item m="1" x="34"/>
        <item m="1" x="33"/>
        <item m="1" x="30"/>
        <item m="1" x="28"/>
        <item m="1" x="26"/>
        <item m="1" x="24"/>
        <item m="1" x="21"/>
        <item m="1" x="17"/>
        <item m="1" x="70"/>
        <item m="1" x="69"/>
        <item m="1" x="66"/>
        <item m="1" x="65"/>
        <item m="1" x="63"/>
        <item m="1" x="62"/>
        <item m="1" x="61"/>
        <item m="1" x="60"/>
        <item m="1" x="59"/>
        <item m="1" x="22"/>
        <item m="1" x="23"/>
        <item x="11"/>
      </items>
    </pivotField>
  </pivotFields>
  <rowFields count="1">
    <field x="1"/>
  </rowFields>
  <rowItems count="15">
    <i>
      <x v="2"/>
    </i>
    <i>
      <x v="14"/>
    </i>
    <i>
      <x v="26"/>
    </i>
    <i>
      <x v="38"/>
    </i>
    <i>
      <x v="35"/>
    </i>
    <i>
      <x v="5"/>
    </i>
    <i>
      <x v="12"/>
    </i>
    <i>
      <x v="16"/>
    </i>
    <i>
      <x v="32"/>
    </i>
    <i>
      <x v="25"/>
    </i>
    <i>
      <x v="75"/>
    </i>
    <i>
      <x v="24"/>
    </i>
    <i>
      <x v="9"/>
    </i>
    <i>
      <x v="15"/>
    </i>
    <i t="grand">
      <x/>
    </i>
  </rowItems>
  <colItems count="1">
    <i/>
  </colItems>
  <dataFields count="1">
    <dataField name="Součet z celkem" fld="0" baseField="0" baseItem="0" numFmtId="1"/>
  </dataFields>
  <formats count="15">
    <format dxfId="3">
      <pivotArea outline="0" fieldPosition="0">
        <references count="1">
          <reference field="1" count="0" selected="0"/>
        </references>
      </pivotArea>
    </format>
    <format dxfId="4">
      <pivotArea dataOnly="0" labelOnly="1" outline="0" fieldPosition="0">
        <references count="1">
          <reference field="1" count="0"/>
        </references>
      </pivotArea>
    </format>
    <format dxfId="5">
      <pivotArea outline="0" fieldPosition="0">
        <references count="1">
          <reference field="1" count="0" selected="0"/>
        </references>
      </pivotArea>
    </format>
    <format dxfId="6">
      <pivotArea field="1" type="button" dataOnly="0" labelOnly="1" outline="0" axis="axisRow" fieldPosition="0"/>
    </format>
    <format dxfId="7">
      <pivotArea dataOnly="0" labelOnly="1" outline="0" fieldPosition="0">
        <references count="1">
          <reference field="1" count="0"/>
        </references>
      </pivotArea>
    </format>
    <format dxfId="8">
      <pivotArea outline="0" fieldPosition="0">
        <references count="1">
          <reference field="1" count="0" selected="0"/>
        </references>
      </pivotArea>
    </format>
    <format dxfId="9">
      <pivotArea field="1" type="button" dataOnly="0" labelOnly="1" outline="0" axis="axisRow" fieldPosition="0"/>
    </format>
    <format dxfId="10">
      <pivotArea dataOnly="0" labelOnly="1" outline="0" fieldPosition="0">
        <references count="1">
          <reference field="1" count="0"/>
        </references>
      </pivotArea>
    </format>
    <format dxfId="11">
      <pivotArea grandRow="1" outline="0" fieldPosition="0"/>
    </format>
    <format dxfId="12">
      <pivotArea dataOnly="0" labelOnly="1" grandRow="1" outline="0" fieldPosition="0"/>
    </format>
    <format dxfId="13">
      <pivotArea outline="0" fieldPosition="0">
        <references count="1">
          <reference field="1" count="0" selected="0"/>
        </references>
      </pivotArea>
    </format>
    <format dxfId="14">
      <pivotArea dataOnly="0" labelOnly="1" outline="0" fieldPosition="0">
        <references count="1">
          <reference field="1" count="0"/>
        </references>
      </pivotArea>
    </format>
    <format dxfId="15">
      <pivotArea outline="0" collapsedLevelsAreSubtotals="1" fieldPosition="0">
        <references count="1">
          <reference field="1" count="0" selected="0"/>
        </references>
      </pivotArea>
    </format>
    <format dxfId="16">
      <pivotArea outline="0" collapsedLevelsAreSubtotals="1" fieldPosition="0">
        <references count="1">
          <reference field="1" count="0" selected="0"/>
        </references>
      </pivotArea>
    </format>
    <format dxfId="17">
      <pivotArea dataOnly="0" outline="0" fieldPosition="0">
        <references count="1">
          <reference field="1" count="0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selection activeCell="A2" sqref="A2:B16"/>
    </sheetView>
  </sheetViews>
  <sheetFormatPr defaultRowHeight="12.75"/>
  <cols>
    <col min="1" max="2" width="9.140625" style="44"/>
    <col min="4" max="4" width="11.5703125" bestFit="1" customWidth="1"/>
    <col min="5" max="5" width="6" bestFit="1" customWidth="1"/>
    <col min="6" max="7" width="6" customWidth="1"/>
    <col min="8" max="8" width="3.5703125" bestFit="1" customWidth="1"/>
  </cols>
  <sheetData>
    <row r="1" spans="1:12">
      <c r="A1" s="43" t="s">
        <v>0</v>
      </c>
      <c r="B1" s="43" t="s">
        <v>7</v>
      </c>
    </row>
    <row r="2" spans="1:12">
      <c r="A2" s="43">
        <v>1</v>
      </c>
      <c r="B2" s="43">
        <v>20</v>
      </c>
      <c r="D2" s="52"/>
      <c r="F2" s="43"/>
      <c r="G2" s="43"/>
      <c r="H2" s="49"/>
      <c r="I2" s="43"/>
    </row>
    <row r="3" spans="1:12">
      <c r="A3" s="43">
        <v>2</v>
      </c>
      <c r="B3" s="43">
        <v>17</v>
      </c>
      <c r="D3" s="50"/>
      <c r="F3" s="43"/>
      <c r="G3" s="43"/>
      <c r="H3" s="48"/>
      <c r="I3" s="43"/>
    </row>
    <row r="4" spans="1:12">
      <c r="A4" s="43">
        <v>3</v>
      </c>
      <c r="B4" s="43">
        <v>15</v>
      </c>
      <c r="D4" s="52"/>
      <c r="F4" s="43"/>
      <c r="G4" s="43"/>
      <c r="H4" s="49"/>
    </row>
    <row r="5" spans="1:12">
      <c r="A5" s="43">
        <v>4</v>
      </c>
      <c r="B5" s="43">
        <v>13</v>
      </c>
      <c r="D5" s="51"/>
      <c r="F5" s="43"/>
      <c r="G5" s="43"/>
      <c r="H5" s="49"/>
      <c r="I5" s="43"/>
    </row>
    <row r="6" spans="1:12">
      <c r="A6" s="43">
        <v>5</v>
      </c>
      <c r="B6" s="43">
        <v>11</v>
      </c>
      <c r="D6" s="50"/>
      <c r="F6" s="43"/>
      <c r="G6" s="43"/>
      <c r="H6" s="49"/>
      <c r="I6" s="43"/>
    </row>
    <row r="7" spans="1:12">
      <c r="A7" s="43">
        <v>6</v>
      </c>
      <c r="B7" s="43">
        <v>10</v>
      </c>
      <c r="D7" s="50"/>
      <c r="F7" s="43"/>
      <c r="G7" s="43"/>
      <c r="H7" s="49"/>
      <c r="I7" s="43"/>
    </row>
    <row r="8" spans="1:12">
      <c r="A8" s="43">
        <v>7</v>
      </c>
      <c r="B8" s="43">
        <v>9</v>
      </c>
      <c r="D8" s="53"/>
      <c r="F8" s="43"/>
      <c r="G8" s="43"/>
      <c r="H8" s="49"/>
      <c r="I8" s="43"/>
    </row>
    <row r="9" spans="1:12">
      <c r="A9" s="43">
        <v>8</v>
      </c>
      <c r="B9" s="43">
        <v>8</v>
      </c>
      <c r="D9" s="52"/>
      <c r="F9" s="43"/>
      <c r="G9" s="43"/>
      <c r="I9" s="43"/>
    </row>
    <row r="10" spans="1:12">
      <c r="A10" s="43">
        <v>9</v>
      </c>
      <c r="B10" s="43">
        <v>7</v>
      </c>
      <c r="D10" s="52"/>
      <c r="F10" s="43"/>
      <c r="G10" s="43"/>
      <c r="H10" s="49"/>
      <c r="I10" s="43"/>
    </row>
    <row r="11" spans="1:12">
      <c r="A11" s="43">
        <v>10</v>
      </c>
      <c r="B11" s="43">
        <v>6</v>
      </c>
      <c r="D11" s="50"/>
      <c r="F11" s="43"/>
      <c r="G11" s="43"/>
      <c r="H11" s="48"/>
      <c r="I11" s="43"/>
    </row>
    <row r="12" spans="1:12">
      <c r="A12" s="43">
        <v>11</v>
      </c>
      <c r="B12" s="43">
        <v>5</v>
      </c>
      <c r="F12" s="43"/>
      <c r="H12" s="49"/>
      <c r="I12" s="43"/>
    </row>
    <row r="13" spans="1:12">
      <c r="A13" s="43">
        <v>12</v>
      </c>
      <c r="B13" s="43">
        <v>4</v>
      </c>
      <c r="F13" s="43"/>
      <c r="H13" s="49"/>
      <c r="I13" s="43"/>
    </row>
    <row r="14" spans="1:12">
      <c r="A14" s="43">
        <v>13</v>
      </c>
      <c r="B14" s="43">
        <v>3</v>
      </c>
      <c r="D14" s="53"/>
      <c r="F14" s="43"/>
      <c r="G14" s="43"/>
      <c r="I14" s="43"/>
    </row>
    <row r="15" spans="1:12">
      <c r="A15" s="43">
        <v>14</v>
      </c>
      <c r="B15" s="43">
        <v>2</v>
      </c>
      <c r="D15" s="52"/>
      <c r="G15" s="43"/>
      <c r="H15" s="49"/>
      <c r="I15" s="43"/>
    </row>
    <row r="16" spans="1:12">
      <c r="A16" s="43">
        <v>15</v>
      </c>
      <c r="B16" s="43">
        <v>1</v>
      </c>
      <c r="G16" s="43"/>
      <c r="I16" s="43"/>
      <c r="J16" s="49"/>
      <c r="L16" s="49"/>
    </row>
    <row r="17" spans="1:9">
      <c r="A17" s="43">
        <v>16</v>
      </c>
      <c r="B17" s="43">
        <v>0</v>
      </c>
      <c r="D17" s="51"/>
      <c r="G17" s="43"/>
      <c r="I17" s="43"/>
    </row>
    <row r="18" spans="1:9">
      <c r="A18" s="43">
        <v>17</v>
      </c>
      <c r="B18" s="43">
        <v>0</v>
      </c>
      <c r="D18" s="52"/>
      <c r="G18" s="43"/>
      <c r="I18" s="43"/>
    </row>
    <row r="19" spans="1:9">
      <c r="A19" s="43">
        <v>18</v>
      </c>
      <c r="B19" s="43">
        <v>0</v>
      </c>
      <c r="G19" s="43"/>
    </row>
    <row r="20" spans="1:9">
      <c r="A20" s="43">
        <v>19</v>
      </c>
      <c r="B20" s="43">
        <v>0</v>
      </c>
      <c r="G20" s="43"/>
    </row>
    <row r="21" spans="1:9">
      <c r="A21" s="43">
        <v>20</v>
      </c>
      <c r="B21" s="43">
        <v>0</v>
      </c>
    </row>
    <row r="22" spans="1:9">
      <c r="A22" s="43">
        <v>21</v>
      </c>
      <c r="B22" s="43">
        <v>0</v>
      </c>
    </row>
    <row r="23" spans="1:9">
      <c r="A23" s="43">
        <v>22</v>
      </c>
      <c r="B23" s="43">
        <v>0</v>
      </c>
    </row>
    <row r="24" spans="1:9">
      <c r="A24" s="43">
        <v>23</v>
      </c>
      <c r="B24" s="43">
        <v>0</v>
      </c>
    </row>
    <row r="25" spans="1:9">
      <c r="A25" s="43">
        <v>24</v>
      </c>
      <c r="B25" s="43">
        <v>0</v>
      </c>
    </row>
    <row r="26" spans="1:9">
      <c r="A26" s="43">
        <v>25</v>
      </c>
      <c r="B26" s="43">
        <v>0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2"/>
  <sheetViews>
    <sheetView tabSelected="1" view="pageBreakPreview" zoomScale="85" zoomScaleNormal="85" zoomScaleSheetLayoutView="85" workbookViewId="0">
      <selection activeCell="C5" sqref="C5"/>
    </sheetView>
  </sheetViews>
  <sheetFormatPr defaultRowHeight="12.75"/>
  <cols>
    <col min="1" max="1" width="4.140625" style="1" customWidth="1"/>
    <col min="2" max="2" width="33.7109375" style="1" customWidth="1"/>
    <col min="3" max="3" width="8.28515625" style="14" customWidth="1"/>
    <col min="4" max="4" width="8.28515625" style="15" customWidth="1"/>
    <col min="5" max="5" width="8.28515625" style="16" customWidth="1"/>
    <col min="6" max="6" width="8.28515625" style="1" customWidth="1"/>
    <col min="7" max="7" width="8.28515625" style="16" customWidth="1"/>
    <col min="8" max="10" width="8.28515625" style="1" customWidth="1"/>
    <col min="11" max="11" width="8.28515625" style="16" customWidth="1"/>
    <col min="12" max="17" width="8.28515625" style="1" customWidth="1"/>
    <col min="18" max="18" width="2" style="1" customWidth="1"/>
    <col min="19" max="19" width="7" style="1" bestFit="1" customWidth="1"/>
    <col min="20" max="20" width="17.28515625" style="1" customWidth="1"/>
    <col min="21" max="21" width="7.28515625" style="1" customWidth="1"/>
    <col min="22" max="23" width="9.140625" style="1"/>
    <col min="24" max="24" width="18.5703125" style="1" bestFit="1" customWidth="1"/>
    <col min="25" max="25" width="8" style="1" customWidth="1"/>
    <col min="26" max="16384" width="9.140625" style="1"/>
  </cols>
  <sheetData>
    <row r="1" spans="1:21" ht="46.5">
      <c r="B1" s="75" t="s">
        <v>36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ht="20.25">
      <c r="B2" s="76" t="s">
        <v>46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</row>
    <row r="3" spans="1:21" ht="10.5" customHeight="1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</row>
    <row r="4" spans="1:21" ht="24.75" customHeight="1">
      <c r="A4" s="77" t="s">
        <v>47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</row>
    <row r="5" spans="1:21" ht="13.5" customHeight="1">
      <c r="B5" s="2"/>
      <c r="C5" s="3"/>
      <c r="D5" s="2"/>
      <c r="E5" s="3"/>
      <c r="F5" s="2"/>
      <c r="G5" s="3"/>
      <c r="H5" s="2"/>
      <c r="I5" s="2"/>
      <c r="J5" s="2"/>
      <c r="K5" s="3"/>
      <c r="L5" s="2"/>
      <c r="M5" s="2"/>
      <c r="N5" s="2"/>
      <c r="O5" s="2"/>
      <c r="P5" s="2"/>
      <c r="Q5" s="2"/>
      <c r="R5" s="2"/>
      <c r="S5" s="2"/>
    </row>
    <row r="6" spans="1:21" ht="13.5" customHeight="1">
      <c r="B6" s="2"/>
      <c r="C6" s="3"/>
      <c r="D6" s="2"/>
      <c r="E6" s="3"/>
      <c r="F6" s="2"/>
      <c r="G6" s="3"/>
      <c r="H6" s="2"/>
      <c r="I6" s="2"/>
      <c r="J6" s="2"/>
      <c r="K6" s="3"/>
      <c r="L6" s="2"/>
      <c r="M6" s="2"/>
      <c r="N6" s="2"/>
      <c r="O6" s="2"/>
      <c r="P6" s="2"/>
      <c r="Q6" s="2"/>
      <c r="R6" s="2"/>
      <c r="S6" s="2"/>
    </row>
    <row r="7" spans="1:21" ht="13.5" customHeight="1" thickBot="1">
      <c r="B7" s="2"/>
      <c r="C7" s="3"/>
      <c r="D7" s="2"/>
      <c r="E7" s="3"/>
      <c r="F7" s="2"/>
      <c r="G7" s="3"/>
      <c r="H7" s="2"/>
      <c r="I7" s="2"/>
      <c r="J7" s="2"/>
      <c r="K7" s="3"/>
      <c r="L7" s="2"/>
      <c r="M7" s="2"/>
      <c r="N7" s="2"/>
      <c r="O7" s="2"/>
      <c r="P7" s="2"/>
      <c r="Q7" s="2"/>
      <c r="R7" s="2"/>
      <c r="S7" s="2"/>
    </row>
    <row r="8" spans="1:21" ht="50.25" customHeight="1" thickBot="1">
      <c r="B8" s="42" t="s">
        <v>2</v>
      </c>
      <c r="C8" s="97" t="s">
        <v>37</v>
      </c>
      <c r="D8" s="98"/>
      <c r="E8" s="97" t="s">
        <v>38</v>
      </c>
      <c r="F8" s="98"/>
      <c r="G8" s="97" t="s">
        <v>39</v>
      </c>
      <c r="H8" s="98"/>
      <c r="I8" s="97" t="s">
        <v>48</v>
      </c>
      <c r="J8" s="98"/>
      <c r="K8" s="97" t="s">
        <v>40</v>
      </c>
      <c r="L8" s="98"/>
      <c r="M8" s="79" t="s">
        <v>76</v>
      </c>
      <c r="N8" s="79" t="s">
        <v>75</v>
      </c>
      <c r="O8" s="79" t="s">
        <v>3</v>
      </c>
      <c r="P8" s="79" t="s">
        <v>4</v>
      </c>
      <c r="Q8" s="79" t="s">
        <v>5</v>
      </c>
    </row>
    <row r="9" spans="1:21" ht="13.5" hidden="1" thickBot="1">
      <c r="B9" s="22"/>
      <c r="C9" s="17"/>
      <c r="D9" s="5"/>
      <c r="E9" s="4"/>
      <c r="F9" s="5"/>
      <c r="G9" s="4"/>
      <c r="H9" s="5"/>
      <c r="I9" s="4"/>
      <c r="J9" s="5"/>
      <c r="K9" s="4"/>
      <c r="L9" s="5"/>
      <c r="M9" s="80"/>
      <c r="N9" s="80"/>
      <c r="O9" s="80"/>
      <c r="P9" s="80"/>
      <c r="Q9" s="80"/>
      <c r="T9" s="58" t="s">
        <v>35</v>
      </c>
      <c r="U9" s="59"/>
    </row>
    <row r="10" spans="1:21" ht="16.5" thickBot="1">
      <c r="A10" s="6" t="s">
        <v>9</v>
      </c>
      <c r="B10" s="23" t="s">
        <v>41</v>
      </c>
      <c r="C10" s="19" t="s">
        <v>6</v>
      </c>
      <c r="D10" s="20" t="s">
        <v>7</v>
      </c>
      <c r="E10" s="21" t="s">
        <v>6</v>
      </c>
      <c r="F10" s="20" t="s">
        <v>7</v>
      </c>
      <c r="G10" s="21" t="s">
        <v>6</v>
      </c>
      <c r="H10" s="20" t="s">
        <v>7</v>
      </c>
      <c r="I10" s="21" t="s">
        <v>6</v>
      </c>
      <c r="J10" s="20" t="s">
        <v>7</v>
      </c>
      <c r="K10" s="21" t="s">
        <v>6</v>
      </c>
      <c r="L10" s="20" t="s">
        <v>7</v>
      </c>
      <c r="M10" s="81"/>
      <c r="N10" s="81"/>
      <c r="O10" s="81"/>
      <c r="P10" s="81"/>
      <c r="Q10" s="81"/>
      <c r="R10" s="6" t="s">
        <v>34</v>
      </c>
      <c r="S10" s="24" t="s">
        <v>8</v>
      </c>
      <c r="T10" s="109" t="s">
        <v>41</v>
      </c>
      <c r="U10" s="99" t="s">
        <v>9</v>
      </c>
    </row>
    <row r="11" spans="1:21" ht="15.75" thickBot="1">
      <c r="A11" s="6">
        <f>SUM(D11,F11,H11,L11,J11)-MIN(D11,F11,H11,L11,J11)</f>
        <v>73</v>
      </c>
      <c r="B11" s="61" t="s">
        <v>49</v>
      </c>
      <c r="C11" s="64">
        <v>18.39</v>
      </c>
      <c r="D11" s="65">
        <v>20</v>
      </c>
      <c r="E11" s="64">
        <v>28.21</v>
      </c>
      <c r="F11" s="65">
        <v>20</v>
      </c>
      <c r="G11" s="67">
        <v>16.170000000000002</v>
      </c>
      <c r="H11" s="65">
        <v>20</v>
      </c>
      <c r="I11" s="68">
        <v>20.100000000000001</v>
      </c>
      <c r="J11" s="69">
        <v>13</v>
      </c>
      <c r="K11" s="70" t="s">
        <v>11</v>
      </c>
      <c r="L11" s="71">
        <v>0</v>
      </c>
      <c r="M11" s="39">
        <f>SUM(D11,F11,H11,L11,J11)</f>
        <v>73</v>
      </c>
      <c r="N11" s="39">
        <f>A11</f>
        <v>73</v>
      </c>
      <c r="O11" s="40">
        <f t="shared" ref="O11:O29" si="0">MIN(C11,E11,G11,K11)</f>
        <v>16.170000000000002</v>
      </c>
      <c r="P11" s="40">
        <f>MAX(C11,E11,G11,K11,)</f>
        <v>28.21</v>
      </c>
      <c r="Q11" s="40">
        <f>AVERAGE(C11,E11,G11,K11)</f>
        <v>20.923333333333336</v>
      </c>
      <c r="R11" s="25"/>
      <c r="S11" s="106" t="s">
        <v>10</v>
      </c>
      <c r="T11" s="55" t="s">
        <v>49</v>
      </c>
      <c r="U11" s="101">
        <v>73</v>
      </c>
    </row>
    <row r="12" spans="1:21" ht="15.75" thickBot="1">
      <c r="A12" s="6">
        <f t="shared" ref="A12:A30" si="1">SUM(D12,F12,H12,L12,J12)-MIN(D12,F12,H12,L12,J12)</f>
        <v>56</v>
      </c>
      <c r="B12" s="61" t="s">
        <v>50</v>
      </c>
      <c r="C12" s="64">
        <v>24.22</v>
      </c>
      <c r="D12" s="65">
        <v>11</v>
      </c>
      <c r="E12" s="64">
        <v>29.83</v>
      </c>
      <c r="F12" s="65">
        <v>17</v>
      </c>
      <c r="G12" s="67">
        <v>18.940000000000001</v>
      </c>
      <c r="H12" s="65">
        <v>13</v>
      </c>
      <c r="I12" s="70">
        <v>19.5</v>
      </c>
      <c r="J12" s="71">
        <v>15</v>
      </c>
      <c r="K12" s="70">
        <v>19.64</v>
      </c>
      <c r="L12" s="71">
        <v>11</v>
      </c>
      <c r="M12" s="39">
        <f t="shared" ref="M12:M29" si="2">SUM(D12,F12,H12,L12,J12)</f>
        <v>67</v>
      </c>
      <c r="N12" s="39">
        <f t="shared" ref="N12:N29" si="3">A12</f>
        <v>56</v>
      </c>
      <c r="O12" s="40">
        <f t="shared" si="0"/>
        <v>18.940000000000001</v>
      </c>
      <c r="P12" s="40">
        <f>MAX(C12,E12,G12,K12,)</f>
        <v>29.83</v>
      </c>
      <c r="Q12" s="40">
        <f>AVERAGE(C12,E12,G12,K12)</f>
        <v>23.157499999999999</v>
      </c>
      <c r="R12" s="25"/>
      <c r="S12" s="107" t="s">
        <v>12</v>
      </c>
      <c r="T12" s="55" t="s">
        <v>58</v>
      </c>
      <c r="U12" s="101">
        <v>62</v>
      </c>
    </row>
    <row r="13" spans="1:21" ht="15.75" thickBot="1">
      <c r="A13" s="6">
        <f t="shared" si="1"/>
        <v>56</v>
      </c>
      <c r="B13" s="61" t="s">
        <v>51</v>
      </c>
      <c r="C13" s="64">
        <v>20.43</v>
      </c>
      <c r="D13" s="65">
        <v>15</v>
      </c>
      <c r="E13" s="64">
        <v>31</v>
      </c>
      <c r="F13" s="65">
        <v>15</v>
      </c>
      <c r="G13" s="67">
        <v>21.94</v>
      </c>
      <c r="H13" s="65">
        <v>5</v>
      </c>
      <c r="I13" s="64">
        <v>20.54</v>
      </c>
      <c r="J13" s="65">
        <v>11</v>
      </c>
      <c r="K13" s="70">
        <v>19.3</v>
      </c>
      <c r="L13" s="71">
        <v>15</v>
      </c>
      <c r="M13" s="39">
        <f t="shared" si="2"/>
        <v>61</v>
      </c>
      <c r="N13" s="39">
        <f t="shared" si="3"/>
        <v>56</v>
      </c>
      <c r="O13" s="38">
        <f t="shared" si="0"/>
        <v>19.3</v>
      </c>
      <c r="P13" s="38">
        <f>MAX(C13,E13,G13,K13,)</f>
        <v>31</v>
      </c>
      <c r="Q13" s="38">
        <f>AVERAGE(C13,E13,G13,K13)</f>
        <v>23.1675</v>
      </c>
      <c r="R13" s="25"/>
      <c r="S13" s="114" t="s">
        <v>13</v>
      </c>
      <c r="T13" s="55" t="s">
        <v>52</v>
      </c>
      <c r="U13" s="101">
        <v>57</v>
      </c>
    </row>
    <row r="14" spans="1:21" ht="15.75" thickBot="1">
      <c r="A14" s="6">
        <f t="shared" si="1"/>
        <v>57</v>
      </c>
      <c r="B14" s="61" t="s">
        <v>52</v>
      </c>
      <c r="C14" s="64" t="s">
        <v>11</v>
      </c>
      <c r="D14" s="65">
        <v>0</v>
      </c>
      <c r="E14" s="64">
        <v>31.39</v>
      </c>
      <c r="F14" s="65">
        <v>13</v>
      </c>
      <c r="G14" s="67">
        <v>18.690000000000001</v>
      </c>
      <c r="H14" s="65">
        <v>15</v>
      </c>
      <c r="I14" s="64">
        <v>21.5</v>
      </c>
      <c r="J14" s="65">
        <v>9</v>
      </c>
      <c r="K14" s="70">
        <v>18.16</v>
      </c>
      <c r="L14" s="71">
        <v>20</v>
      </c>
      <c r="M14" s="39">
        <f t="shared" si="2"/>
        <v>57</v>
      </c>
      <c r="N14" s="39">
        <f t="shared" si="3"/>
        <v>57</v>
      </c>
      <c r="O14" s="38">
        <f t="shared" si="0"/>
        <v>18.16</v>
      </c>
      <c r="P14" s="38">
        <f>MAX(C14,E14,G14,K14,)</f>
        <v>31.39</v>
      </c>
      <c r="Q14" s="38">
        <f>AVERAGE(C14,E14,G14,K14)</f>
        <v>22.746666666666666</v>
      </c>
      <c r="R14" s="25"/>
      <c r="S14" s="110" t="s">
        <v>14</v>
      </c>
      <c r="T14" s="55" t="s">
        <v>51</v>
      </c>
      <c r="U14" s="101">
        <v>56</v>
      </c>
    </row>
    <row r="15" spans="1:21" ht="15.75" thickBot="1">
      <c r="A15" s="6">
        <f t="shared" si="1"/>
        <v>46</v>
      </c>
      <c r="B15" s="61" t="s">
        <v>53</v>
      </c>
      <c r="C15" s="64">
        <v>49.27</v>
      </c>
      <c r="D15" s="65">
        <v>0</v>
      </c>
      <c r="E15" s="64">
        <v>32.78</v>
      </c>
      <c r="F15" s="65">
        <v>11</v>
      </c>
      <c r="G15" s="67">
        <v>17.88</v>
      </c>
      <c r="H15" s="65">
        <v>17</v>
      </c>
      <c r="I15" s="64">
        <v>21.45</v>
      </c>
      <c r="J15" s="65">
        <v>10</v>
      </c>
      <c r="K15" s="70">
        <v>21.37</v>
      </c>
      <c r="L15" s="71">
        <v>8</v>
      </c>
      <c r="M15" s="39">
        <f t="shared" si="2"/>
        <v>46</v>
      </c>
      <c r="N15" s="39">
        <f t="shared" si="3"/>
        <v>46</v>
      </c>
      <c r="O15" s="38">
        <f t="shared" si="0"/>
        <v>17.88</v>
      </c>
      <c r="P15" s="38">
        <f>MAX(C15,E15,G15,K15,)</f>
        <v>49.27</v>
      </c>
      <c r="Q15" s="38">
        <f>AVERAGE(C15,E15,G15,K15)</f>
        <v>30.325000000000003</v>
      </c>
      <c r="R15" s="25"/>
      <c r="S15" s="110" t="s">
        <v>15</v>
      </c>
      <c r="T15" s="55" t="s">
        <v>50</v>
      </c>
      <c r="U15" s="101">
        <v>56</v>
      </c>
    </row>
    <row r="16" spans="1:21" ht="15.75" thickBot="1">
      <c r="A16" s="6">
        <f t="shared" si="1"/>
        <v>27</v>
      </c>
      <c r="B16" s="61" t="s">
        <v>54</v>
      </c>
      <c r="C16" s="64">
        <v>27.32</v>
      </c>
      <c r="D16" s="65">
        <v>6</v>
      </c>
      <c r="E16" s="64">
        <v>33.880000000000003</v>
      </c>
      <c r="F16" s="65">
        <v>10</v>
      </c>
      <c r="G16" s="67">
        <v>21.51</v>
      </c>
      <c r="H16" s="65">
        <v>6</v>
      </c>
      <c r="I16" s="64">
        <v>27.99</v>
      </c>
      <c r="J16" s="65">
        <v>4</v>
      </c>
      <c r="K16" s="70">
        <v>23.87</v>
      </c>
      <c r="L16" s="71">
        <v>5</v>
      </c>
      <c r="M16" s="39">
        <f t="shared" si="2"/>
        <v>31</v>
      </c>
      <c r="N16" s="39">
        <f t="shared" si="3"/>
        <v>27</v>
      </c>
      <c r="O16" s="38">
        <f t="shared" si="0"/>
        <v>21.51</v>
      </c>
      <c r="P16" s="38">
        <f t="shared" ref="P16:P29" si="4">MAX(C16,E16,G16,K16,)</f>
        <v>33.880000000000003</v>
      </c>
      <c r="Q16" s="38">
        <f t="shared" ref="Q16:Q29" si="5">AVERAGE(C16,E16,G16,K16)</f>
        <v>26.645000000000003</v>
      </c>
      <c r="R16" s="25"/>
      <c r="S16" s="110" t="s">
        <v>16</v>
      </c>
      <c r="T16" s="55" t="s">
        <v>63</v>
      </c>
      <c r="U16" s="101">
        <v>48</v>
      </c>
    </row>
    <row r="17" spans="1:21" ht="15.75" thickBot="1">
      <c r="A17" s="6">
        <f t="shared" si="1"/>
        <v>10</v>
      </c>
      <c r="B17" s="61" t="s">
        <v>55</v>
      </c>
      <c r="C17" s="64">
        <v>48.58</v>
      </c>
      <c r="D17" s="65">
        <v>1</v>
      </c>
      <c r="E17" s="64">
        <v>34.29</v>
      </c>
      <c r="F17" s="65">
        <v>9</v>
      </c>
      <c r="G17" s="67">
        <v>63.15</v>
      </c>
      <c r="H17" s="65">
        <v>0</v>
      </c>
      <c r="I17" s="64" t="s">
        <v>11</v>
      </c>
      <c r="J17" s="65">
        <v>0</v>
      </c>
      <c r="K17" s="70" t="s">
        <v>11</v>
      </c>
      <c r="L17" s="71">
        <v>0</v>
      </c>
      <c r="M17" s="39">
        <f t="shared" si="2"/>
        <v>10</v>
      </c>
      <c r="N17" s="39">
        <f t="shared" si="3"/>
        <v>10</v>
      </c>
      <c r="O17" s="38">
        <f t="shared" si="0"/>
        <v>34.29</v>
      </c>
      <c r="P17" s="38">
        <f t="shared" si="4"/>
        <v>63.15</v>
      </c>
      <c r="Q17" s="38">
        <f t="shared" si="5"/>
        <v>48.673333333333339</v>
      </c>
      <c r="R17" s="25"/>
      <c r="S17" s="110" t="s">
        <v>17</v>
      </c>
      <c r="T17" s="55" t="s">
        <v>53</v>
      </c>
      <c r="U17" s="101">
        <v>46</v>
      </c>
    </row>
    <row r="18" spans="1:21" ht="15.75" thickBot="1">
      <c r="A18" s="6">
        <f t="shared" si="1"/>
        <v>21</v>
      </c>
      <c r="B18" s="61" t="s">
        <v>56</v>
      </c>
      <c r="C18" s="64">
        <v>29.69</v>
      </c>
      <c r="D18" s="65">
        <v>3</v>
      </c>
      <c r="E18" s="64">
        <v>35.090000000000003</v>
      </c>
      <c r="F18" s="65">
        <v>8</v>
      </c>
      <c r="G18" s="67">
        <v>30.65</v>
      </c>
      <c r="H18" s="65">
        <v>0</v>
      </c>
      <c r="I18" s="64" t="s">
        <v>11</v>
      </c>
      <c r="J18" s="65">
        <v>0</v>
      </c>
      <c r="K18" s="70">
        <v>21.29</v>
      </c>
      <c r="L18" s="71">
        <v>10</v>
      </c>
      <c r="M18" s="39">
        <f t="shared" si="2"/>
        <v>21</v>
      </c>
      <c r="N18" s="39">
        <f t="shared" si="3"/>
        <v>21</v>
      </c>
      <c r="O18" s="38">
        <f t="shared" si="0"/>
        <v>21.29</v>
      </c>
      <c r="P18" s="38">
        <f t="shared" si="4"/>
        <v>35.090000000000003</v>
      </c>
      <c r="Q18" s="38">
        <f t="shared" si="5"/>
        <v>29.18</v>
      </c>
      <c r="R18" s="25"/>
      <c r="S18" s="111" t="s">
        <v>19</v>
      </c>
      <c r="T18" s="55" t="s">
        <v>67</v>
      </c>
      <c r="U18" s="101">
        <v>30</v>
      </c>
    </row>
    <row r="19" spans="1:21" ht="15.75" thickBot="1">
      <c r="A19" s="6">
        <f t="shared" si="1"/>
        <v>30</v>
      </c>
      <c r="B19" s="61" t="s">
        <v>57</v>
      </c>
      <c r="C19" s="64">
        <v>24.66</v>
      </c>
      <c r="D19" s="65">
        <v>10</v>
      </c>
      <c r="E19" s="64">
        <v>36.119999999999997</v>
      </c>
      <c r="F19" s="65">
        <v>7</v>
      </c>
      <c r="G19" s="67">
        <v>24.66</v>
      </c>
      <c r="H19" s="65">
        <v>2</v>
      </c>
      <c r="I19" s="64">
        <v>23.39</v>
      </c>
      <c r="J19" s="65">
        <v>7</v>
      </c>
      <c r="K19" s="70">
        <v>23.34</v>
      </c>
      <c r="L19" s="71">
        <v>6</v>
      </c>
      <c r="M19" s="39">
        <f t="shared" si="2"/>
        <v>32</v>
      </c>
      <c r="N19" s="39">
        <f t="shared" si="3"/>
        <v>30</v>
      </c>
      <c r="O19" s="38">
        <f t="shared" si="0"/>
        <v>23.34</v>
      </c>
      <c r="P19" s="38">
        <f t="shared" si="4"/>
        <v>36.119999999999997</v>
      </c>
      <c r="Q19" s="38">
        <f t="shared" si="5"/>
        <v>27.195</v>
      </c>
      <c r="R19" s="25"/>
      <c r="S19" s="72" t="s">
        <v>18</v>
      </c>
      <c r="T19" s="55" t="s">
        <v>57</v>
      </c>
      <c r="U19" s="101">
        <v>30</v>
      </c>
    </row>
    <row r="20" spans="1:21" ht="15.75" thickBot="1">
      <c r="A20" s="6">
        <f t="shared" si="1"/>
        <v>62</v>
      </c>
      <c r="B20" s="61" t="s">
        <v>58</v>
      </c>
      <c r="C20" s="64">
        <v>20.09</v>
      </c>
      <c r="D20" s="65">
        <v>17</v>
      </c>
      <c r="E20" s="64">
        <v>36.729999999999997</v>
      </c>
      <c r="F20" s="65">
        <v>6</v>
      </c>
      <c r="G20" s="67">
        <v>20.88</v>
      </c>
      <c r="H20" s="65">
        <v>8</v>
      </c>
      <c r="I20" s="64">
        <v>17.52</v>
      </c>
      <c r="J20" s="65">
        <v>20</v>
      </c>
      <c r="K20" s="70">
        <v>18.47</v>
      </c>
      <c r="L20" s="71">
        <v>17</v>
      </c>
      <c r="M20" s="39">
        <f t="shared" si="2"/>
        <v>68</v>
      </c>
      <c r="N20" s="39">
        <f t="shared" si="3"/>
        <v>62</v>
      </c>
      <c r="O20" s="38">
        <f t="shared" si="0"/>
        <v>18.47</v>
      </c>
      <c r="P20" s="38">
        <f t="shared" si="4"/>
        <v>36.729999999999997</v>
      </c>
      <c r="Q20" s="38">
        <f t="shared" si="5"/>
        <v>24.042499999999997</v>
      </c>
      <c r="R20" s="25"/>
      <c r="S20" s="72" t="s">
        <v>20</v>
      </c>
      <c r="T20" s="55" t="s">
        <v>54</v>
      </c>
      <c r="U20" s="101">
        <v>27</v>
      </c>
    </row>
    <row r="21" spans="1:21" ht="15.75" thickBot="1">
      <c r="A21" s="6">
        <f t="shared" si="1"/>
        <v>19</v>
      </c>
      <c r="B21" s="61" t="s">
        <v>59</v>
      </c>
      <c r="C21" s="64">
        <v>28.44</v>
      </c>
      <c r="D21" s="65">
        <v>4</v>
      </c>
      <c r="E21" s="64">
        <v>36.979999999999997</v>
      </c>
      <c r="F21" s="65">
        <v>5</v>
      </c>
      <c r="G21" s="67">
        <v>24.6</v>
      </c>
      <c r="H21" s="65">
        <v>3</v>
      </c>
      <c r="I21" s="64" t="s">
        <v>11</v>
      </c>
      <c r="J21" s="65">
        <v>0</v>
      </c>
      <c r="K21" s="70">
        <v>21.59</v>
      </c>
      <c r="L21" s="71">
        <v>7</v>
      </c>
      <c r="M21" s="39">
        <f t="shared" si="2"/>
        <v>19</v>
      </c>
      <c r="N21" s="39">
        <f t="shared" si="3"/>
        <v>19</v>
      </c>
      <c r="O21" s="38">
        <f t="shared" si="0"/>
        <v>21.59</v>
      </c>
      <c r="P21" s="38">
        <f t="shared" si="4"/>
        <v>36.979999999999997</v>
      </c>
      <c r="Q21" s="38">
        <f t="shared" si="5"/>
        <v>27.902500000000003</v>
      </c>
      <c r="R21" s="25"/>
      <c r="S21" s="72" t="s">
        <v>21</v>
      </c>
      <c r="T21" s="55" t="s">
        <v>62</v>
      </c>
      <c r="U21" s="101">
        <v>26</v>
      </c>
    </row>
    <row r="22" spans="1:21" ht="15.75" thickBot="1">
      <c r="A22" s="6">
        <f t="shared" si="1"/>
        <v>10</v>
      </c>
      <c r="B22" s="61" t="s">
        <v>60</v>
      </c>
      <c r="C22" s="64">
        <v>27.37</v>
      </c>
      <c r="D22" s="65">
        <v>5</v>
      </c>
      <c r="E22" s="64">
        <v>37.770000000000003</v>
      </c>
      <c r="F22" s="65">
        <v>4</v>
      </c>
      <c r="G22" s="67">
        <v>27.79</v>
      </c>
      <c r="H22" s="65">
        <v>1</v>
      </c>
      <c r="I22" s="64" t="s">
        <v>11</v>
      </c>
      <c r="J22" s="65">
        <v>0</v>
      </c>
      <c r="K22" s="70" t="s">
        <v>11</v>
      </c>
      <c r="L22" s="71">
        <v>0</v>
      </c>
      <c r="M22" s="39">
        <f t="shared" si="2"/>
        <v>10</v>
      </c>
      <c r="N22" s="39">
        <f t="shared" si="3"/>
        <v>10</v>
      </c>
      <c r="O22" s="38">
        <f t="shared" si="0"/>
        <v>27.37</v>
      </c>
      <c r="P22" s="38">
        <f t="shared" si="4"/>
        <v>37.770000000000003</v>
      </c>
      <c r="Q22" s="38">
        <f t="shared" si="5"/>
        <v>30.97666666666667</v>
      </c>
      <c r="R22" s="25"/>
      <c r="S22" s="74" t="s">
        <v>22</v>
      </c>
      <c r="T22" s="55" t="s">
        <v>66</v>
      </c>
      <c r="U22" s="101">
        <v>25</v>
      </c>
    </row>
    <row r="23" spans="1:21" ht="15.75" thickBot="1">
      <c r="A23" s="6">
        <f t="shared" si="1"/>
        <v>10</v>
      </c>
      <c r="B23" s="61" t="s">
        <v>61</v>
      </c>
      <c r="C23" s="64" t="s">
        <v>11</v>
      </c>
      <c r="D23" s="65">
        <v>0</v>
      </c>
      <c r="E23" s="64">
        <v>44.28</v>
      </c>
      <c r="F23" s="65">
        <v>3</v>
      </c>
      <c r="G23" s="67">
        <v>21.32</v>
      </c>
      <c r="H23" s="65">
        <v>7</v>
      </c>
      <c r="I23" s="64" t="s">
        <v>11</v>
      </c>
      <c r="J23" s="65">
        <v>0</v>
      </c>
      <c r="K23" s="70" t="s">
        <v>11</v>
      </c>
      <c r="L23" s="71">
        <v>0</v>
      </c>
      <c r="M23" s="39">
        <f t="shared" si="2"/>
        <v>10</v>
      </c>
      <c r="N23" s="39">
        <f t="shared" si="3"/>
        <v>10</v>
      </c>
      <c r="O23" s="38">
        <f t="shared" si="0"/>
        <v>21.32</v>
      </c>
      <c r="P23" s="38">
        <f t="shared" si="4"/>
        <v>44.28</v>
      </c>
      <c r="Q23" s="38">
        <f t="shared" si="5"/>
        <v>32.799999999999997</v>
      </c>
      <c r="R23" s="25"/>
      <c r="S23" s="74" t="s">
        <v>23</v>
      </c>
      <c r="T23" s="55" t="s">
        <v>56</v>
      </c>
      <c r="U23" s="101">
        <v>21</v>
      </c>
    </row>
    <row r="24" spans="1:21" ht="15.75" thickBot="1">
      <c r="A24" s="6">
        <f t="shared" si="1"/>
        <v>26</v>
      </c>
      <c r="B24" s="61" t="s">
        <v>62</v>
      </c>
      <c r="C24" s="64">
        <v>25.5</v>
      </c>
      <c r="D24" s="65">
        <v>7</v>
      </c>
      <c r="E24" s="64">
        <v>47.04</v>
      </c>
      <c r="F24" s="65">
        <v>2</v>
      </c>
      <c r="G24" s="67">
        <v>19.68</v>
      </c>
      <c r="H24" s="65">
        <v>11</v>
      </c>
      <c r="I24" s="64">
        <v>23.72</v>
      </c>
      <c r="J24" s="65">
        <v>6</v>
      </c>
      <c r="K24" s="70" t="s">
        <v>11</v>
      </c>
      <c r="L24" s="71">
        <v>0</v>
      </c>
      <c r="M24" s="39">
        <f t="shared" si="2"/>
        <v>26</v>
      </c>
      <c r="N24" s="39">
        <f t="shared" si="3"/>
        <v>26</v>
      </c>
      <c r="O24" s="38">
        <f t="shared" si="0"/>
        <v>19.68</v>
      </c>
      <c r="P24" s="38">
        <f t="shared" si="4"/>
        <v>47.04</v>
      </c>
      <c r="Q24" s="38">
        <f t="shared" si="5"/>
        <v>30.74</v>
      </c>
      <c r="R24" s="25"/>
      <c r="S24" s="74" t="s">
        <v>24</v>
      </c>
      <c r="T24" s="55" t="s">
        <v>59</v>
      </c>
      <c r="U24" s="101">
        <v>19</v>
      </c>
    </row>
    <row r="25" spans="1:21" ht="15.75" thickBot="1">
      <c r="A25" s="6">
        <f t="shared" si="1"/>
        <v>48</v>
      </c>
      <c r="B25" s="61" t="s">
        <v>63</v>
      </c>
      <c r="C25" s="64">
        <v>25.11</v>
      </c>
      <c r="D25" s="65">
        <v>8</v>
      </c>
      <c r="E25" s="64">
        <v>53.82</v>
      </c>
      <c r="F25" s="65">
        <v>1</v>
      </c>
      <c r="G25" s="67">
        <v>20.09</v>
      </c>
      <c r="H25" s="65">
        <v>10</v>
      </c>
      <c r="I25" s="64">
        <v>18.11</v>
      </c>
      <c r="J25" s="65">
        <v>17</v>
      </c>
      <c r="K25" s="70">
        <v>19.489999999999998</v>
      </c>
      <c r="L25" s="71">
        <v>13</v>
      </c>
      <c r="M25" s="39">
        <f t="shared" si="2"/>
        <v>49</v>
      </c>
      <c r="N25" s="39">
        <f t="shared" si="3"/>
        <v>48</v>
      </c>
      <c r="O25" s="38">
        <f t="shared" si="0"/>
        <v>19.489999999999998</v>
      </c>
      <c r="P25" s="38">
        <f t="shared" si="4"/>
        <v>53.82</v>
      </c>
      <c r="Q25" s="38">
        <f t="shared" si="5"/>
        <v>29.627500000000001</v>
      </c>
      <c r="R25" s="25"/>
      <c r="S25" s="74" t="s">
        <v>26</v>
      </c>
      <c r="T25" s="55" t="s">
        <v>64</v>
      </c>
      <c r="U25" s="101">
        <v>11</v>
      </c>
    </row>
    <row r="26" spans="1:21" ht="15.75" thickBot="1">
      <c r="A26" s="6">
        <f t="shared" si="1"/>
        <v>11</v>
      </c>
      <c r="B26" s="61" t="s">
        <v>64</v>
      </c>
      <c r="C26" s="64">
        <v>34.96</v>
      </c>
      <c r="D26" s="65">
        <v>2</v>
      </c>
      <c r="E26" s="64" t="s">
        <v>11</v>
      </c>
      <c r="F26" s="65">
        <v>0</v>
      </c>
      <c r="G26" s="67">
        <v>34.659999999999997</v>
      </c>
      <c r="H26" s="65">
        <v>0</v>
      </c>
      <c r="I26" s="64">
        <v>27.81</v>
      </c>
      <c r="J26" s="65">
        <v>5</v>
      </c>
      <c r="K26" s="70">
        <v>28.15</v>
      </c>
      <c r="L26" s="71">
        <v>4</v>
      </c>
      <c r="M26" s="39">
        <f t="shared" si="2"/>
        <v>11</v>
      </c>
      <c r="N26" s="39">
        <f t="shared" si="3"/>
        <v>11</v>
      </c>
      <c r="O26" s="38">
        <f t="shared" si="0"/>
        <v>28.15</v>
      </c>
      <c r="P26" s="38">
        <f t="shared" si="4"/>
        <v>34.96</v>
      </c>
      <c r="Q26" s="38">
        <f t="shared" si="5"/>
        <v>32.590000000000003</v>
      </c>
      <c r="R26" s="25"/>
      <c r="S26" s="74" t="s">
        <v>25</v>
      </c>
      <c r="T26" s="55" t="s">
        <v>55</v>
      </c>
      <c r="U26" s="101">
        <v>10</v>
      </c>
    </row>
    <row r="27" spans="1:21" ht="15.75" thickBot="1">
      <c r="A27" s="6">
        <f t="shared" si="1"/>
        <v>3</v>
      </c>
      <c r="B27" s="61" t="s">
        <v>65</v>
      </c>
      <c r="C27" s="64">
        <v>92.09</v>
      </c>
      <c r="D27" s="65">
        <v>0</v>
      </c>
      <c r="E27" s="64" t="s">
        <v>11</v>
      </c>
      <c r="F27" s="65">
        <v>0</v>
      </c>
      <c r="G27" s="67">
        <v>46.63</v>
      </c>
      <c r="H27" s="65">
        <v>0</v>
      </c>
      <c r="I27" s="64">
        <v>53.71</v>
      </c>
      <c r="J27" s="65">
        <v>3</v>
      </c>
      <c r="K27" s="70" t="s">
        <v>11</v>
      </c>
      <c r="L27" s="71">
        <v>0</v>
      </c>
      <c r="M27" s="39">
        <f t="shared" si="2"/>
        <v>3</v>
      </c>
      <c r="N27" s="39">
        <f t="shared" si="3"/>
        <v>3</v>
      </c>
      <c r="O27" s="38">
        <f t="shared" si="0"/>
        <v>46.63</v>
      </c>
      <c r="P27" s="38">
        <f t="shared" si="4"/>
        <v>92.09</v>
      </c>
      <c r="Q27" s="38">
        <f t="shared" si="5"/>
        <v>69.36</v>
      </c>
      <c r="R27" s="25"/>
      <c r="S27" s="74" t="s">
        <v>28</v>
      </c>
      <c r="T27" s="55" t="s">
        <v>60</v>
      </c>
      <c r="U27" s="101">
        <v>10</v>
      </c>
    </row>
    <row r="28" spans="1:21" ht="15.75" thickBot="1">
      <c r="A28" s="6">
        <f t="shared" si="1"/>
        <v>25</v>
      </c>
      <c r="B28" s="61" t="s">
        <v>66</v>
      </c>
      <c r="C28" s="64">
        <v>21.01</v>
      </c>
      <c r="D28" s="65">
        <v>13</v>
      </c>
      <c r="E28" s="64" t="s">
        <v>11</v>
      </c>
      <c r="F28" s="65">
        <v>0</v>
      </c>
      <c r="G28" s="67">
        <v>22.35</v>
      </c>
      <c r="H28" s="65">
        <v>4</v>
      </c>
      <c r="I28" s="64">
        <v>23.28</v>
      </c>
      <c r="J28" s="65">
        <v>8</v>
      </c>
      <c r="K28" s="70" t="s">
        <v>11</v>
      </c>
      <c r="L28" s="71">
        <v>0</v>
      </c>
      <c r="M28" s="39">
        <f t="shared" si="2"/>
        <v>25</v>
      </c>
      <c r="N28" s="39">
        <f t="shared" si="3"/>
        <v>25</v>
      </c>
      <c r="O28" s="38">
        <f t="shared" si="0"/>
        <v>21.01</v>
      </c>
      <c r="P28" s="38">
        <f t="shared" si="4"/>
        <v>22.35</v>
      </c>
      <c r="Q28" s="38">
        <f t="shared" si="5"/>
        <v>21.68</v>
      </c>
      <c r="R28" s="25"/>
      <c r="S28" s="74" t="s">
        <v>27</v>
      </c>
      <c r="T28" s="55" t="s">
        <v>61</v>
      </c>
      <c r="U28" s="101">
        <v>10</v>
      </c>
    </row>
    <row r="29" spans="1:21" ht="15">
      <c r="A29" s="6">
        <f t="shared" si="1"/>
        <v>30</v>
      </c>
      <c r="B29" s="61" t="s">
        <v>67</v>
      </c>
      <c r="C29" s="64">
        <v>25.01</v>
      </c>
      <c r="D29" s="65">
        <v>9</v>
      </c>
      <c r="E29" s="64" t="s">
        <v>11</v>
      </c>
      <c r="F29" s="65">
        <v>0</v>
      </c>
      <c r="G29" s="67">
        <v>20.75</v>
      </c>
      <c r="H29" s="65">
        <v>9</v>
      </c>
      <c r="I29" s="64">
        <v>29.14</v>
      </c>
      <c r="J29" s="65">
        <v>3</v>
      </c>
      <c r="K29" s="70">
        <v>21.36</v>
      </c>
      <c r="L29" s="71">
        <v>9</v>
      </c>
      <c r="M29" s="39">
        <f t="shared" si="2"/>
        <v>30</v>
      </c>
      <c r="N29" s="39">
        <f t="shared" si="3"/>
        <v>30</v>
      </c>
      <c r="O29" s="38">
        <f t="shared" si="0"/>
        <v>20.75</v>
      </c>
      <c r="P29" s="38">
        <f t="shared" si="4"/>
        <v>25.01</v>
      </c>
      <c r="Q29" s="38">
        <f t="shared" si="5"/>
        <v>22.373333333333335</v>
      </c>
      <c r="R29" s="25"/>
      <c r="S29" s="74" t="s">
        <v>33</v>
      </c>
      <c r="T29" s="55" t="s">
        <v>65</v>
      </c>
      <c r="U29" s="101">
        <v>3</v>
      </c>
    </row>
    <row r="30" spans="1:21" ht="15">
      <c r="A30" s="6">
        <f t="shared" si="1"/>
        <v>0</v>
      </c>
      <c r="B30" s="66"/>
      <c r="C30" s="36"/>
      <c r="D30" s="35"/>
      <c r="E30" s="36"/>
      <c r="F30" s="35"/>
      <c r="G30" s="34"/>
      <c r="H30" s="35"/>
      <c r="I30" s="34"/>
      <c r="J30" s="35"/>
      <c r="K30" s="70"/>
      <c r="L30" s="35"/>
      <c r="M30" s="37"/>
      <c r="N30" s="39"/>
      <c r="O30" s="38"/>
      <c r="P30" s="38"/>
      <c r="Q30" s="38"/>
      <c r="R30" s="25"/>
      <c r="S30" s="74"/>
      <c r="T30" s="112" t="s">
        <v>29</v>
      </c>
      <c r="U30" s="113">
        <v>620</v>
      </c>
    </row>
    <row r="31" spans="1:21" ht="15" hidden="1">
      <c r="A31" s="6"/>
      <c r="B31" s="7"/>
      <c r="C31" s="8"/>
      <c r="D31" s="9"/>
      <c r="E31" s="8"/>
      <c r="F31" s="9"/>
      <c r="G31" s="10"/>
      <c r="H31" s="11"/>
      <c r="I31" s="11"/>
      <c r="J31" s="11"/>
      <c r="K31" s="10"/>
      <c r="L31" s="11"/>
      <c r="M31" s="12"/>
      <c r="N31" s="12"/>
      <c r="O31" s="13"/>
      <c r="P31" s="13"/>
      <c r="Q31" s="13"/>
      <c r="T31"/>
      <c r="U31"/>
    </row>
    <row r="32" spans="1:21">
      <c r="A32" s="6"/>
      <c r="B32" s="27"/>
      <c r="C32" s="28" t="s">
        <v>30</v>
      </c>
      <c r="D32" s="29"/>
      <c r="E32" s="28" t="s">
        <v>11</v>
      </c>
      <c r="F32" s="29" t="s">
        <v>31</v>
      </c>
      <c r="G32" s="28"/>
      <c r="H32" s="29"/>
      <c r="I32" s="29"/>
      <c r="J32" s="29"/>
      <c r="K32" s="28" t="s">
        <v>1</v>
      </c>
      <c r="L32" s="29" t="s">
        <v>32</v>
      </c>
      <c r="M32" s="27"/>
      <c r="N32" s="27"/>
      <c r="O32" s="30"/>
      <c r="P32" s="30"/>
      <c r="Q32" s="30"/>
    </row>
    <row r="33" spans="1:22" ht="30.75" customHeight="1">
      <c r="A33" s="26"/>
      <c r="B33" s="94" t="s">
        <v>45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</row>
    <row r="34" spans="1:22" ht="30.75" customHeight="1">
      <c r="A34" s="26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</row>
    <row r="35" spans="1:22" ht="30.75" customHeight="1">
      <c r="A35" s="26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</row>
    <row r="36" spans="1:22" ht="30.75" customHeight="1">
      <c r="A36" s="26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</row>
    <row r="37" spans="1:22" ht="30.75" customHeight="1" thickBot="1">
      <c r="A37" s="26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</row>
    <row r="38" spans="1:22" ht="30.75" customHeight="1">
      <c r="A38" s="26"/>
      <c r="B38" s="86" t="s">
        <v>2</v>
      </c>
      <c r="C38" s="82" t="s">
        <v>37</v>
      </c>
      <c r="D38" s="83"/>
      <c r="E38" s="95" t="s">
        <v>38</v>
      </c>
      <c r="F38" s="83"/>
      <c r="G38" s="95" t="s">
        <v>39</v>
      </c>
      <c r="H38" s="83"/>
      <c r="I38" s="95" t="s">
        <v>48</v>
      </c>
      <c r="J38" s="83"/>
      <c r="K38" s="95" t="s">
        <v>40</v>
      </c>
      <c r="L38" s="83"/>
      <c r="M38" s="88" t="s">
        <v>76</v>
      </c>
      <c r="N38" s="91" t="s">
        <v>75</v>
      </c>
      <c r="O38" s="91" t="s">
        <v>3</v>
      </c>
      <c r="P38" s="91" t="s">
        <v>4</v>
      </c>
      <c r="Q38" s="91" t="s">
        <v>5</v>
      </c>
    </row>
    <row r="39" spans="1:22" ht="30.75" customHeight="1" thickBot="1">
      <c r="A39" s="26"/>
      <c r="B39" s="87"/>
      <c r="C39" s="84"/>
      <c r="D39" s="85"/>
      <c r="E39" s="96"/>
      <c r="F39" s="85"/>
      <c r="G39" s="96"/>
      <c r="H39" s="85"/>
      <c r="I39" s="96"/>
      <c r="J39" s="85"/>
      <c r="K39" s="96"/>
      <c r="L39" s="85"/>
      <c r="M39" s="89"/>
      <c r="N39" s="92"/>
      <c r="O39" s="92"/>
      <c r="P39" s="92"/>
      <c r="Q39" s="92"/>
    </row>
    <row r="40" spans="1:22" ht="22.5" hidden="1" customHeight="1" thickBot="1">
      <c r="A40" s="6"/>
      <c r="B40" s="23" t="s">
        <v>41</v>
      </c>
      <c r="C40" s="19" t="s">
        <v>6</v>
      </c>
      <c r="D40" s="20" t="s">
        <v>7</v>
      </c>
      <c r="E40" s="21" t="s">
        <v>6</v>
      </c>
      <c r="F40" s="20" t="s">
        <v>7</v>
      </c>
      <c r="G40" s="21" t="s">
        <v>6</v>
      </c>
      <c r="H40" s="20" t="s">
        <v>7</v>
      </c>
      <c r="I40" s="21" t="s">
        <v>6</v>
      </c>
      <c r="J40" s="20" t="s">
        <v>7</v>
      </c>
      <c r="K40" s="21" t="s">
        <v>6</v>
      </c>
      <c r="L40" s="20" t="s">
        <v>7</v>
      </c>
      <c r="M40" s="89"/>
      <c r="N40" s="92"/>
      <c r="O40" s="92"/>
      <c r="P40" s="92"/>
      <c r="Q40" s="92"/>
      <c r="R40" s="33"/>
      <c r="T40" s="58" t="s">
        <v>43</v>
      </c>
      <c r="U40" s="59"/>
    </row>
    <row r="41" spans="1:22" ht="22.5" customHeight="1" thickBot="1">
      <c r="A41" s="6" t="s">
        <v>42</v>
      </c>
      <c r="B41" s="18" t="s">
        <v>44</v>
      </c>
      <c r="C41" s="31" t="s">
        <v>6</v>
      </c>
      <c r="D41" s="32" t="s">
        <v>7</v>
      </c>
      <c r="E41" s="31" t="s">
        <v>6</v>
      </c>
      <c r="F41" s="32" t="s">
        <v>7</v>
      </c>
      <c r="G41" s="31" t="s">
        <v>6</v>
      </c>
      <c r="H41" s="32" t="s">
        <v>7</v>
      </c>
      <c r="I41" s="31" t="s">
        <v>6</v>
      </c>
      <c r="J41" s="32" t="s">
        <v>7</v>
      </c>
      <c r="K41" s="31" t="s">
        <v>6</v>
      </c>
      <c r="L41" s="32" t="s">
        <v>7</v>
      </c>
      <c r="M41" s="90"/>
      <c r="N41" s="93"/>
      <c r="O41" s="93"/>
      <c r="P41" s="93"/>
      <c r="Q41" s="93"/>
      <c r="R41" s="33"/>
      <c r="S41" s="54"/>
      <c r="T41" s="55" t="s">
        <v>44</v>
      </c>
      <c r="U41" s="59" t="s">
        <v>9</v>
      </c>
    </row>
    <row r="42" spans="1:22" ht="24" customHeight="1" thickBot="1">
      <c r="A42" s="6">
        <f>SUM(D42,F42,H42,L42,J42)-MIN(D42,F42,H42,L42,J42)</f>
        <v>80</v>
      </c>
      <c r="B42" s="61" t="s">
        <v>49</v>
      </c>
      <c r="C42" s="64">
        <v>13.66</v>
      </c>
      <c r="D42" s="65">
        <v>20</v>
      </c>
      <c r="E42" s="64">
        <v>21.44</v>
      </c>
      <c r="F42" s="65">
        <v>20</v>
      </c>
      <c r="G42" s="62">
        <v>14.43</v>
      </c>
      <c r="H42" s="65">
        <v>20</v>
      </c>
      <c r="I42" s="64">
        <v>14.63</v>
      </c>
      <c r="J42" s="65">
        <v>20</v>
      </c>
      <c r="K42" s="64" t="s">
        <v>11</v>
      </c>
      <c r="L42" s="65">
        <v>0</v>
      </c>
      <c r="M42" s="100">
        <f>SUM(D42,F42,H42,L42,J42)</f>
        <v>80</v>
      </c>
      <c r="N42" s="100">
        <f>A42</f>
        <v>80</v>
      </c>
      <c r="O42" s="63">
        <f t="shared" ref="O42:O55" si="6">MIN(C42,E42,G42,K42)</f>
        <v>13.66</v>
      </c>
      <c r="P42" s="63">
        <f>MAX(C42,E42,G42,K42,)</f>
        <v>21.44</v>
      </c>
      <c r="Q42" s="63">
        <f>AVERAGE(C42,E42,G42,K42)</f>
        <v>16.510000000000002</v>
      </c>
      <c r="R42" s="33"/>
      <c r="S42" s="106" t="s">
        <v>10</v>
      </c>
      <c r="T42" s="55" t="s">
        <v>49</v>
      </c>
      <c r="U42" s="102">
        <v>80</v>
      </c>
      <c r="V42" s="12"/>
    </row>
    <row r="43" spans="1:22" ht="24" customHeight="1" thickBot="1">
      <c r="A43" s="6">
        <f t="shared" ref="A43:A56" si="7">SUM(D43,F43,H43,L43,J43)-MIN(D43,F43,H43,L43,J43)</f>
        <v>62</v>
      </c>
      <c r="B43" s="61" t="s">
        <v>73</v>
      </c>
      <c r="C43" s="64">
        <v>18.52</v>
      </c>
      <c r="D43" s="65">
        <v>15</v>
      </c>
      <c r="E43" s="64">
        <v>23.74</v>
      </c>
      <c r="F43" s="65">
        <v>17</v>
      </c>
      <c r="G43" s="62">
        <v>17.260000000000002</v>
      </c>
      <c r="H43" s="65">
        <v>11</v>
      </c>
      <c r="I43" s="64">
        <v>16.8</v>
      </c>
      <c r="J43" s="65">
        <v>13</v>
      </c>
      <c r="K43" s="62">
        <v>16.93</v>
      </c>
      <c r="L43" s="65">
        <v>17</v>
      </c>
      <c r="M43" s="100">
        <f t="shared" ref="M43:M55" si="8">SUM(D43,F43,H43,L43,J43)</f>
        <v>73</v>
      </c>
      <c r="N43" s="100">
        <f t="shared" ref="N43:N55" si="9">A43</f>
        <v>62</v>
      </c>
      <c r="O43" s="63">
        <f t="shared" si="6"/>
        <v>16.93</v>
      </c>
      <c r="P43" s="63">
        <f t="shared" ref="P43:P55" si="10">MAX(C43,E43,G43,K43,)</f>
        <v>23.74</v>
      </c>
      <c r="Q43" s="63">
        <f t="shared" ref="Q43:Q55" si="11">AVERAGE(C43,E43,G43,K43)</f>
        <v>19.112499999999997</v>
      </c>
      <c r="R43" s="33"/>
      <c r="S43" s="107" t="s">
        <v>12</v>
      </c>
      <c r="T43" s="55" t="s">
        <v>37</v>
      </c>
      <c r="U43" s="102">
        <v>69</v>
      </c>
      <c r="V43" s="12"/>
    </row>
    <row r="44" spans="1:22" ht="24" customHeight="1" thickBot="1">
      <c r="A44" s="6">
        <f t="shared" si="7"/>
        <v>69</v>
      </c>
      <c r="B44" s="61" t="s">
        <v>37</v>
      </c>
      <c r="C44" s="64">
        <v>17.68</v>
      </c>
      <c r="D44" s="65">
        <v>17</v>
      </c>
      <c r="E44" s="64">
        <v>26.8</v>
      </c>
      <c r="F44" s="65">
        <v>15</v>
      </c>
      <c r="G44" s="62">
        <v>14.44</v>
      </c>
      <c r="H44" s="65">
        <v>17</v>
      </c>
      <c r="I44" s="64">
        <v>16.03</v>
      </c>
      <c r="J44" s="65">
        <v>15</v>
      </c>
      <c r="K44" s="62">
        <v>14.28</v>
      </c>
      <c r="L44" s="65">
        <v>20</v>
      </c>
      <c r="M44" s="100">
        <f t="shared" si="8"/>
        <v>84</v>
      </c>
      <c r="N44" s="100">
        <f t="shared" si="9"/>
        <v>69</v>
      </c>
      <c r="O44" s="63">
        <f t="shared" si="6"/>
        <v>14.28</v>
      </c>
      <c r="P44" s="63">
        <f t="shared" si="10"/>
        <v>26.8</v>
      </c>
      <c r="Q44" s="63">
        <f t="shared" si="11"/>
        <v>18.3</v>
      </c>
      <c r="R44" s="33"/>
      <c r="S44" s="108" t="s">
        <v>13</v>
      </c>
      <c r="T44" s="55" t="s">
        <v>73</v>
      </c>
      <c r="U44" s="102">
        <v>62</v>
      </c>
      <c r="V44" s="12"/>
    </row>
    <row r="45" spans="1:22" ht="24" customHeight="1" thickBot="1">
      <c r="A45" s="6">
        <f t="shared" si="7"/>
        <v>56</v>
      </c>
      <c r="B45" s="61" t="s">
        <v>68</v>
      </c>
      <c r="C45" s="64">
        <v>28.28</v>
      </c>
      <c r="D45" s="65">
        <v>5</v>
      </c>
      <c r="E45" s="64">
        <v>27.5</v>
      </c>
      <c r="F45" s="65">
        <v>13</v>
      </c>
      <c r="G45" s="62">
        <v>14.7</v>
      </c>
      <c r="H45" s="65">
        <v>15</v>
      </c>
      <c r="I45" s="64">
        <v>15.86</v>
      </c>
      <c r="J45" s="65">
        <v>17</v>
      </c>
      <c r="K45" s="62">
        <v>19.829999999999998</v>
      </c>
      <c r="L45" s="65">
        <v>11</v>
      </c>
      <c r="M45" s="100">
        <f t="shared" si="8"/>
        <v>61</v>
      </c>
      <c r="N45" s="100">
        <f t="shared" si="9"/>
        <v>56</v>
      </c>
      <c r="O45" s="63">
        <f t="shared" si="6"/>
        <v>14.7</v>
      </c>
      <c r="P45" s="63">
        <f t="shared" si="10"/>
        <v>28.28</v>
      </c>
      <c r="Q45" s="63">
        <f t="shared" si="11"/>
        <v>22.577500000000001</v>
      </c>
      <c r="R45" s="33"/>
      <c r="S45" s="73" t="s">
        <v>14</v>
      </c>
      <c r="T45" s="55" t="s">
        <v>68</v>
      </c>
      <c r="U45" s="102">
        <v>56</v>
      </c>
    </row>
    <row r="46" spans="1:22" ht="24" customHeight="1" thickBot="1">
      <c r="A46" s="6">
        <f t="shared" si="7"/>
        <v>45</v>
      </c>
      <c r="B46" s="61" t="s">
        <v>54</v>
      </c>
      <c r="C46" s="64">
        <v>28.46</v>
      </c>
      <c r="D46" s="65">
        <v>4</v>
      </c>
      <c r="E46" s="64">
        <v>29.2</v>
      </c>
      <c r="F46" s="65">
        <v>11</v>
      </c>
      <c r="G46" s="62">
        <v>18.11</v>
      </c>
      <c r="H46" s="65">
        <v>10</v>
      </c>
      <c r="I46" s="64">
        <v>19.91</v>
      </c>
      <c r="J46" s="65">
        <v>11</v>
      </c>
      <c r="K46" s="62">
        <v>18.07</v>
      </c>
      <c r="L46" s="65">
        <v>13</v>
      </c>
      <c r="M46" s="100">
        <f t="shared" si="8"/>
        <v>49</v>
      </c>
      <c r="N46" s="100">
        <f t="shared" si="9"/>
        <v>45</v>
      </c>
      <c r="O46" s="63">
        <f t="shared" si="6"/>
        <v>18.07</v>
      </c>
      <c r="P46" s="63">
        <f t="shared" si="10"/>
        <v>29.2</v>
      </c>
      <c r="Q46" s="63">
        <f t="shared" si="11"/>
        <v>23.46</v>
      </c>
      <c r="R46" s="33"/>
      <c r="S46" s="73" t="s">
        <v>15</v>
      </c>
      <c r="T46" s="55" t="s">
        <v>54</v>
      </c>
      <c r="U46" s="102">
        <v>45</v>
      </c>
    </row>
    <row r="47" spans="1:22" ht="24" customHeight="1" thickBot="1">
      <c r="A47" s="6">
        <f t="shared" si="7"/>
        <v>38</v>
      </c>
      <c r="B47" s="61" t="s">
        <v>40</v>
      </c>
      <c r="C47" s="64">
        <v>23.33</v>
      </c>
      <c r="D47" s="65">
        <v>9</v>
      </c>
      <c r="E47" s="64">
        <v>30.1</v>
      </c>
      <c r="F47" s="65">
        <v>10</v>
      </c>
      <c r="G47" s="62">
        <v>20.21</v>
      </c>
      <c r="H47" s="65">
        <v>7</v>
      </c>
      <c r="I47" s="64">
        <v>21.85</v>
      </c>
      <c r="J47" s="65">
        <v>9</v>
      </c>
      <c r="K47" s="62">
        <v>21.51</v>
      </c>
      <c r="L47" s="65">
        <v>10</v>
      </c>
      <c r="M47" s="100">
        <f t="shared" si="8"/>
        <v>45</v>
      </c>
      <c r="N47" s="100">
        <f t="shared" si="9"/>
        <v>38</v>
      </c>
      <c r="O47" s="63">
        <f t="shared" si="6"/>
        <v>20.21</v>
      </c>
      <c r="P47" s="63">
        <f t="shared" si="10"/>
        <v>30.1</v>
      </c>
      <c r="Q47" s="63">
        <f t="shared" si="11"/>
        <v>23.787500000000001</v>
      </c>
      <c r="R47" s="33"/>
      <c r="S47" s="73" t="s">
        <v>16</v>
      </c>
      <c r="T47" s="55" t="s">
        <v>57</v>
      </c>
      <c r="U47" s="102">
        <v>44</v>
      </c>
    </row>
    <row r="48" spans="1:22" ht="24" customHeight="1" thickBot="1">
      <c r="A48" s="6">
        <f t="shared" si="7"/>
        <v>44</v>
      </c>
      <c r="B48" s="61" t="s">
        <v>57</v>
      </c>
      <c r="C48" s="64">
        <v>19.899999999999999</v>
      </c>
      <c r="D48" s="65">
        <v>13</v>
      </c>
      <c r="E48" s="64">
        <v>32.67</v>
      </c>
      <c r="F48" s="65">
        <v>9</v>
      </c>
      <c r="G48" s="62">
        <v>16.87</v>
      </c>
      <c r="H48" s="65">
        <v>13</v>
      </c>
      <c r="I48" s="64">
        <v>25.12</v>
      </c>
      <c r="J48" s="65">
        <v>7</v>
      </c>
      <c r="K48" s="62">
        <v>22.64</v>
      </c>
      <c r="L48" s="65">
        <v>9</v>
      </c>
      <c r="M48" s="100">
        <f t="shared" si="8"/>
        <v>51</v>
      </c>
      <c r="N48" s="100">
        <f t="shared" si="9"/>
        <v>44</v>
      </c>
      <c r="O48" s="63">
        <f t="shared" si="6"/>
        <v>16.87</v>
      </c>
      <c r="P48" s="63">
        <f t="shared" si="10"/>
        <v>32.67</v>
      </c>
      <c r="Q48" s="63">
        <f t="shared" si="11"/>
        <v>23.02</v>
      </c>
      <c r="R48" s="33"/>
      <c r="S48" s="73" t="s">
        <v>18</v>
      </c>
      <c r="T48" s="55" t="s">
        <v>40</v>
      </c>
      <c r="U48" s="102">
        <v>38</v>
      </c>
    </row>
    <row r="49" spans="1:21" ht="24" customHeight="1" thickBot="1">
      <c r="A49" s="6">
        <f t="shared" si="7"/>
        <v>38</v>
      </c>
      <c r="B49" s="61" t="s">
        <v>69</v>
      </c>
      <c r="C49" s="64">
        <v>20.37</v>
      </c>
      <c r="D49" s="65">
        <v>11</v>
      </c>
      <c r="E49" s="64">
        <v>33.409999999999997</v>
      </c>
      <c r="F49" s="65">
        <v>8</v>
      </c>
      <c r="G49" s="62">
        <v>19.43</v>
      </c>
      <c r="H49" s="65">
        <v>9</v>
      </c>
      <c r="I49" s="64">
        <v>20.53</v>
      </c>
      <c r="J49" s="65">
        <v>10</v>
      </c>
      <c r="K49" s="62">
        <v>24.5</v>
      </c>
      <c r="L49" s="65">
        <v>7</v>
      </c>
      <c r="M49" s="100">
        <f t="shared" si="8"/>
        <v>45</v>
      </c>
      <c r="N49" s="100">
        <f t="shared" si="9"/>
        <v>38</v>
      </c>
      <c r="O49" s="63">
        <f t="shared" si="6"/>
        <v>19.43</v>
      </c>
      <c r="P49" s="63">
        <f t="shared" si="10"/>
        <v>33.409999999999997</v>
      </c>
      <c r="Q49" s="63">
        <f t="shared" si="11"/>
        <v>24.427500000000002</v>
      </c>
      <c r="R49" s="33"/>
      <c r="S49" s="73" t="s">
        <v>17</v>
      </c>
      <c r="T49" s="55" t="s">
        <v>69</v>
      </c>
      <c r="U49" s="102">
        <v>38</v>
      </c>
    </row>
    <row r="50" spans="1:21" ht="24" customHeight="1" thickBot="1">
      <c r="A50" s="6">
        <f t="shared" si="7"/>
        <v>30</v>
      </c>
      <c r="B50" s="61" t="s">
        <v>70</v>
      </c>
      <c r="C50" s="64">
        <v>26.45</v>
      </c>
      <c r="D50" s="65">
        <v>7</v>
      </c>
      <c r="E50" s="64">
        <v>35.630000000000003</v>
      </c>
      <c r="F50" s="65">
        <v>7</v>
      </c>
      <c r="G50" s="62">
        <v>21.99</v>
      </c>
      <c r="H50" s="65">
        <v>4</v>
      </c>
      <c r="I50" s="64">
        <v>22.44</v>
      </c>
      <c r="J50" s="65">
        <v>8</v>
      </c>
      <c r="K50" s="62">
        <v>23.64</v>
      </c>
      <c r="L50" s="65">
        <v>8</v>
      </c>
      <c r="M50" s="100">
        <f t="shared" si="8"/>
        <v>34</v>
      </c>
      <c r="N50" s="100">
        <f t="shared" si="9"/>
        <v>30</v>
      </c>
      <c r="O50" s="63">
        <f t="shared" si="6"/>
        <v>21.99</v>
      </c>
      <c r="P50" s="63">
        <f t="shared" si="10"/>
        <v>35.630000000000003</v>
      </c>
      <c r="Q50" s="63">
        <f t="shared" si="11"/>
        <v>26.927499999999998</v>
      </c>
      <c r="R50" s="33"/>
      <c r="S50" s="73" t="s">
        <v>19</v>
      </c>
      <c r="T50" s="55" t="s">
        <v>74</v>
      </c>
      <c r="U50" s="102">
        <v>35</v>
      </c>
    </row>
    <row r="51" spans="1:21" ht="24" customHeight="1" thickBot="1">
      <c r="A51" s="6">
        <f t="shared" si="7"/>
        <v>14</v>
      </c>
      <c r="B51" s="61" t="s">
        <v>71</v>
      </c>
      <c r="C51" s="64" t="s">
        <v>11</v>
      </c>
      <c r="D51" s="65">
        <v>0</v>
      </c>
      <c r="E51" s="64">
        <v>37.17</v>
      </c>
      <c r="F51" s="65">
        <v>6</v>
      </c>
      <c r="G51" s="62">
        <v>19.829999999999998</v>
      </c>
      <c r="H51" s="65">
        <v>8</v>
      </c>
      <c r="I51" s="64" t="s">
        <v>11</v>
      </c>
      <c r="J51" s="65">
        <v>0</v>
      </c>
      <c r="K51" s="64" t="s">
        <v>11</v>
      </c>
      <c r="L51" s="65">
        <v>0</v>
      </c>
      <c r="M51" s="100">
        <f t="shared" si="8"/>
        <v>14</v>
      </c>
      <c r="N51" s="100">
        <f t="shared" si="9"/>
        <v>14</v>
      </c>
      <c r="O51" s="63">
        <f t="shared" si="6"/>
        <v>19.829999999999998</v>
      </c>
      <c r="P51" s="63">
        <f t="shared" si="10"/>
        <v>37.17</v>
      </c>
      <c r="Q51" s="63">
        <f t="shared" si="11"/>
        <v>28.5</v>
      </c>
      <c r="R51" s="33"/>
      <c r="S51" s="73" t="s">
        <v>20</v>
      </c>
      <c r="T51" s="55" t="s">
        <v>70</v>
      </c>
      <c r="U51" s="102">
        <v>30</v>
      </c>
    </row>
    <row r="52" spans="1:21" ht="24" customHeight="1" thickBot="1">
      <c r="A52" s="6">
        <f t="shared" si="7"/>
        <v>35</v>
      </c>
      <c r="B52" s="61" t="s">
        <v>74</v>
      </c>
      <c r="C52" s="64">
        <v>21.84</v>
      </c>
      <c r="D52" s="65">
        <v>10</v>
      </c>
      <c r="E52" s="64">
        <v>37.43</v>
      </c>
      <c r="F52" s="65">
        <v>5</v>
      </c>
      <c r="G52" s="62">
        <v>21.26</v>
      </c>
      <c r="H52" s="65">
        <v>5</v>
      </c>
      <c r="I52" s="64" t="s">
        <v>11</v>
      </c>
      <c r="J52" s="65">
        <v>0</v>
      </c>
      <c r="K52" s="62">
        <v>17.46</v>
      </c>
      <c r="L52" s="65">
        <v>15</v>
      </c>
      <c r="M52" s="100">
        <f t="shared" si="8"/>
        <v>35</v>
      </c>
      <c r="N52" s="100">
        <f t="shared" si="9"/>
        <v>35</v>
      </c>
      <c r="O52" s="63">
        <f t="shared" si="6"/>
        <v>17.46</v>
      </c>
      <c r="P52" s="63">
        <f t="shared" si="10"/>
        <v>37.43</v>
      </c>
      <c r="Q52" s="63">
        <f t="shared" si="11"/>
        <v>24.497500000000002</v>
      </c>
      <c r="R52" s="33"/>
      <c r="S52" s="73" t="s">
        <v>21</v>
      </c>
      <c r="T52" s="55" t="s">
        <v>60</v>
      </c>
      <c r="U52" s="102">
        <v>15</v>
      </c>
    </row>
    <row r="53" spans="1:21" ht="24" customHeight="1" thickBot="1">
      <c r="A53" s="6">
        <f t="shared" si="7"/>
        <v>15</v>
      </c>
      <c r="B53" s="61" t="s">
        <v>60</v>
      </c>
      <c r="C53" s="64">
        <v>24.23</v>
      </c>
      <c r="D53" s="65">
        <v>8</v>
      </c>
      <c r="E53" s="64">
        <v>51</v>
      </c>
      <c r="F53" s="65">
        <v>4</v>
      </c>
      <c r="G53" s="62">
        <v>22.04</v>
      </c>
      <c r="H53" s="65">
        <v>3</v>
      </c>
      <c r="I53" s="64" t="s">
        <v>11</v>
      </c>
      <c r="J53" s="65">
        <v>0</v>
      </c>
      <c r="K53" s="64" t="s">
        <v>11</v>
      </c>
      <c r="L53" s="65">
        <v>0</v>
      </c>
      <c r="M53" s="100">
        <f t="shared" si="8"/>
        <v>15</v>
      </c>
      <c r="N53" s="100">
        <f t="shared" si="9"/>
        <v>15</v>
      </c>
      <c r="O53" s="63">
        <f t="shared" si="6"/>
        <v>22.04</v>
      </c>
      <c r="P53" s="63">
        <f t="shared" si="10"/>
        <v>51</v>
      </c>
      <c r="Q53" s="63">
        <f t="shared" si="11"/>
        <v>32.423333333333339</v>
      </c>
      <c r="R53" s="33"/>
      <c r="S53" s="73" t="s">
        <v>22</v>
      </c>
      <c r="T53" s="55" t="s">
        <v>71</v>
      </c>
      <c r="U53" s="102">
        <v>14</v>
      </c>
    </row>
    <row r="54" spans="1:21" ht="24" customHeight="1" thickBot="1">
      <c r="A54" s="6">
        <f t="shared" si="7"/>
        <v>9</v>
      </c>
      <c r="B54" s="61" t="s">
        <v>72</v>
      </c>
      <c r="C54" s="64" t="s">
        <v>1</v>
      </c>
      <c r="D54" s="65">
        <v>3</v>
      </c>
      <c r="E54" s="64" t="s">
        <v>11</v>
      </c>
      <c r="F54" s="65">
        <v>0</v>
      </c>
      <c r="G54" s="62">
        <v>20.69</v>
      </c>
      <c r="H54" s="65">
        <v>6</v>
      </c>
      <c r="I54" s="64" t="s">
        <v>11</v>
      </c>
      <c r="J54" s="65">
        <v>0</v>
      </c>
      <c r="K54" s="64" t="s">
        <v>11</v>
      </c>
      <c r="L54" s="65">
        <v>0</v>
      </c>
      <c r="M54" s="100">
        <f t="shared" si="8"/>
        <v>9</v>
      </c>
      <c r="N54" s="100">
        <f t="shared" si="9"/>
        <v>9</v>
      </c>
      <c r="O54" s="63">
        <f t="shared" si="6"/>
        <v>20.69</v>
      </c>
      <c r="P54" s="63">
        <f t="shared" si="10"/>
        <v>20.69</v>
      </c>
      <c r="Q54" s="63">
        <f t="shared" si="11"/>
        <v>20.69</v>
      </c>
      <c r="R54" s="33"/>
      <c r="S54" s="73" t="s">
        <v>23</v>
      </c>
      <c r="T54" s="55" t="s">
        <v>72</v>
      </c>
      <c r="U54" s="102">
        <v>9</v>
      </c>
    </row>
    <row r="55" spans="1:21" ht="24" customHeight="1">
      <c r="A55" s="6">
        <f t="shared" si="7"/>
        <v>6</v>
      </c>
      <c r="B55" s="61" t="s">
        <v>63</v>
      </c>
      <c r="C55" s="64">
        <v>27.37</v>
      </c>
      <c r="D55" s="65">
        <v>6</v>
      </c>
      <c r="E55" s="64" t="s">
        <v>11</v>
      </c>
      <c r="F55" s="65">
        <v>0</v>
      </c>
      <c r="G55" s="64" t="s">
        <v>11</v>
      </c>
      <c r="H55" s="65">
        <v>0</v>
      </c>
      <c r="I55" s="64" t="s">
        <v>11</v>
      </c>
      <c r="J55" s="65">
        <v>0</v>
      </c>
      <c r="K55" s="64" t="s">
        <v>11</v>
      </c>
      <c r="L55" s="65">
        <v>0</v>
      </c>
      <c r="M55" s="100">
        <f t="shared" si="8"/>
        <v>6</v>
      </c>
      <c r="N55" s="100">
        <f t="shared" si="9"/>
        <v>6</v>
      </c>
      <c r="O55" s="63">
        <f t="shared" si="6"/>
        <v>27.37</v>
      </c>
      <c r="P55" s="63">
        <f t="shared" si="10"/>
        <v>27.37</v>
      </c>
      <c r="Q55" s="63">
        <f t="shared" si="11"/>
        <v>27.37</v>
      </c>
      <c r="S55" s="73" t="s">
        <v>24</v>
      </c>
      <c r="T55" s="55" t="s">
        <v>63</v>
      </c>
      <c r="U55" s="102">
        <v>6</v>
      </c>
    </row>
    <row r="56" spans="1:21" ht="15">
      <c r="A56" s="6">
        <f t="shared" si="7"/>
        <v>0</v>
      </c>
      <c r="B56" s="45"/>
      <c r="C56" s="46"/>
      <c r="D56" s="47"/>
      <c r="E56" s="46"/>
      <c r="F56" s="60"/>
      <c r="G56" s="46"/>
      <c r="H56" s="47"/>
      <c r="I56" s="46"/>
      <c r="J56" s="47"/>
      <c r="K56" s="46"/>
      <c r="L56" s="47"/>
      <c r="M56" s="39"/>
      <c r="N56" s="39"/>
      <c r="O56" s="38"/>
      <c r="P56" s="38"/>
      <c r="Q56" s="38"/>
      <c r="S56" s="103"/>
      <c r="T56" s="104" t="s">
        <v>29</v>
      </c>
      <c r="U56" s="105">
        <v>541</v>
      </c>
    </row>
    <row r="57" spans="1:21" ht="25.5" hidden="1" customHeight="1">
      <c r="T57"/>
      <c r="U57"/>
    </row>
    <row r="58" spans="1:21" ht="25.5" customHeight="1">
      <c r="T58" s="56"/>
      <c r="U58" s="57"/>
    </row>
    <row r="59" spans="1:21" ht="25.5" customHeight="1">
      <c r="A59" s="6"/>
      <c r="B59" s="27"/>
      <c r="C59" s="28" t="s">
        <v>30</v>
      </c>
      <c r="D59" s="29"/>
      <c r="E59" s="28" t="s">
        <v>11</v>
      </c>
      <c r="F59" s="29" t="s">
        <v>31</v>
      </c>
      <c r="G59" s="28"/>
      <c r="H59" s="29"/>
      <c r="I59" s="29"/>
      <c r="J59" s="29"/>
      <c r="K59" s="28" t="s">
        <v>1</v>
      </c>
      <c r="L59" s="29" t="s">
        <v>32</v>
      </c>
      <c r="M59" s="27"/>
      <c r="N59" s="27"/>
      <c r="O59" s="30"/>
      <c r="P59" s="30"/>
      <c r="Q59" s="30"/>
    </row>
    <row r="60" spans="1:21" ht="25.5" customHeight="1">
      <c r="A60" s="6"/>
      <c r="B60" s="94" t="s">
        <v>45</v>
      </c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</row>
    <row r="61" spans="1:21" ht="25.5" customHeight="1">
      <c r="A61" s="6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</row>
    <row r="62" spans="1:21" ht="25.5" customHeight="1"/>
  </sheetData>
  <mergeCells count="28">
    <mergeCell ref="B33:Q33"/>
    <mergeCell ref="B61:Q61"/>
    <mergeCell ref="Q38:Q41"/>
    <mergeCell ref="K38:L39"/>
    <mergeCell ref="I38:J39"/>
    <mergeCell ref="G38:H39"/>
    <mergeCell ref="E38:F39"/>
    <mergeCell ref="P38:P41"/>
    <mergeCell ref="B60:Q60"/>
    <mergeCell ref="C38:D39"/>
    <mergeCell ref="B38:B39"/>
    <mergeCell ref="M38:M41"/>
    <mergeCell ref="N38:N41"/>
    <mergeCell ref="O38:O41"/>
    <mergeCell ref="B1:U1"/>
    <mergeCell ref="B2:U2"/>
    <mergeCell ref="A3:U3"/>
    <mergeCell ref="P8:P10"/>
    <mergeCell ref="Q8:Q10"/>
    <mergeCell ref="A4:U4"/>
    <mergeCell ref="O8:O10"/>
    <mergeCell ref="M8:M10"/>
    <mergeCell ref="N8:N10"/>
    <mergeCell ref="I8:J8"/>
    <mergeCell ref="K8:L8"/>
    <mergeCell ref="C8:D8"/>
    <mergeCell ref="E8:F8"/>
    <mergeCell ref="G8:H8"/>
  </mergeCells>
  <phoneticPr fontId="3" type="noConversion"/>
  <printOptions horizontalCentered="1"/>
  <pageMargins left="0.11811023622047245" right="0.11811023622047245" top="0.56000000000000005" bottom="0.19685039370078741" header="0" footer="0"/>
  <pageSetup paperSize="9" scale="52"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body</vt:lpstr>
      <vt:lpstr>2017</vt:lpstr>
      <vt:lpstr>'2017'!Názvy_tisku</vt:lpstr>
      <vt:lpstr>'2017'!Oblast_tisku</vt:lpstr>
    </vt:vector>
  </TitlesOfParts>
  <Company>FOXCONN CZ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jcechlovsky</dc:creator>
  <cp:lastModifiedBy>Host</cp:lastModifiedBy>
  <cp:lastPrinted>2017-09-25T07:57:52Z</cp:lastPrinted>
  <dcterms:created xsi:type="dcterms:W3CDTF">2010-06-21T06:55:47Z</dcterms:created>
  <dcterms:modified xsi:type="dcterms:W3CDTF">2017-09-25T07:58:26Z</dcterms:modified>
</cp:coreProperties>
</file>