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codeName="ThisWorkbook"/>
  <mc:AlternateContent xmlns:mc="http://schemas.openxmlformats.org/markup-compatibility/2006">
    <mc:Choice Requires="x15">
      <x15ac:absPath xmlns:x15ac="http://schemas.microsoft.com/office/spreadsheetml/2010/11/ac" url="C:\Users\pc\Desktop\"/>
    </mc:Choice>
  </mc:AlternateContent>
  <xr:revisionPtr revIDLastSave="0" documentId="8_{02E7E377-50D4-47B4-9865-542A0E37A337}" xr6:coauthVersionLast="33" xr6:coauthVersionMax="33" xr10:uidLastSave="{00000000-0000-0000-0000-000000000000}"/>
  <workbookProtection workbookPassword="CDBE" lockStructure="1"/>
  <bookViews>
    <workbookView showHorizontalScroll="0" showSheetTabs="0" xWindow="0" yWindow="0" windowWidth="24000" windowHeight="9525" tabRatio="968" xr2:uid="{00000000-000D-0000-FFFF-FFFF00000000}"/>
  </bookViews>
  <sheets>
    <sheet name="Úvod" sheetId="1" r:id="rId1"/>
    <sheet name="Start" sheetId="2" r:id="rId2"/>
    <sheet name="Kontakt" sheetId="23" r:id="rId3"/>
    <sheet name="ZPV" sheetId="16" r:id="rId4"/>
    <sheet name="V.l.ZPV" sheetId="18" r:id="rId5"/>
    <sheet name="PJ-S" sheetId="21" r:id="rId6"/>
    <sheet name="PJ-V" sheetId="6" r:id="rId7"/>
    <sheet name="PJ - P" sheetId="7" r:id="rId8"/>
    <sheet name="PJ-P" sheetId="22" r:id="rId9"/>
    <sheet name="DV-S" sheetId="24" r:id="rId10"/>
    <sheet name="DV-V" sheetId="26" r:id="rId11"/>
    <sheet name="DV - P" sheetId="25" r:id="rId12"/>
    <sheet name="DV-P" sheetId="27" r:id="rId13"/>
    <sheet name="TEST" sheetId="19" r:id="rId14"/>
    <sheet name="Výsledky" sheetId="10" r:id="rId15"/>
    <sheet name="Tisk-v1" sheetId="20" r:id="rId16"/>
    <sheet name="Tisk-v2" sheetId="13" r:id="rId17"/>
    <sheet name="Pozn." sheetId="14" r:id="rId18"/>
    <sheet name="List1" sheetId="64" r:id="rId19"/>
  </sheets>
  <definedNames>
    <definedName name="_xlnm._FilterDatabase" localSheetId="1" hidden="1">Start!#REF!</definedName>
    <definedName name="_xlnm.Extract" localSheetId="1">Start!#REF!</definedName>
    <definedName name="_xlnm.Print_Area" localSheetId="7">'PJ - P'!$A$1:$Z$25</definedName>
    <definedName name="_xlnm.Print_Area" localSheetId="6">'PJ-V'!$A$1:$X$54</definedName>
    <definedName name="_xlnm.Print_Area" localSheetId="15">'Tisk-v1'!$A$1:$T$113</definedName>
    <definedName name="_xlnm.Print_Area" localSheetId="16">'Tisk-v2'!$B$1:$P$116</definedName>
    <definedName name="wrn.Výsledky." hidden="1">{#N/A,#N/A,FALSE,"Tisk"}</definedName>
    <definedName name="Z_B63A9C9F_CFE4_40C9_8381_5421B247D702_.wvu.Cols" localSheetId="7" hidden="1">'PJ - P'!#REF!</definedName>
    <definedName name="Z_B63A9C9F_CFE4_40C9_8381_5421B247D702_.wvu.Cols" localSheetId="6" hidden="1">'PJ-V'!$U:$W</definedName>
    <definedName name="Z_B63A9C9F_CFE4_40C9_8381_5421B247D702_.wvu.Cols" localSheetId="14" hidden="1">Výsledky!$F:$F,Výsledky!#REF!,Výsledky!$M:$M,Výsledky!$O:$O</definedName>
    <definedName name="Z_B63A9C9F_CFE4_40C9_8381_5421B247D702_.wvu.PrintArea" localSheetId="7" hidden="1">'PJ - P'!#REF!</definedName>
    <definedName name="Z_B63A9C9F_CFE4_40C9_8381_5421B247D702_.wvu.PrintArea" localSheetId="6" hidden="1">'PJ-V'!$A$2:$Q$54</definedName>
    <definedName name="ZPVOblD">V.l.ZPV!$H$6:$H$6</definedName>
    <definedName name="ZPVOblN">V.l.ZPV!$I$6:$I$6</definedName>
    <definedName name="ZPVOblT">V.l.ZPV!$F$6:$G$6</definedName>
  </definedNames>
  <calcPr calcId="179017"/>
  <customWorkbookViews>
    <customWorkbookView name="milan.hoffmann - vlastní pohled" guid="{B63A9C9F-CFE4-40C9-8381-5421B247D702}" mergeInterval="0" personalView="1" maximized="1" showHorizontalScroll="0" showSheetTabs="0" windowWidth="1148" windowHeight="718" tabRatio="968" activeSheetId="1" showStatusbar="0"/>
    <customWorkbookView name="Ing. Milan Hoffmann - vlastní pohled" guid="{C3481005-D93C-11D1-B18A-444553540000}" mergeInterval="0" personalView="1" maximized="1" windowWidth="796" windowHeight="437" activeSheetId="3" showComments="commIndAndComment"/>
    <customWorkbookView name="1" guid="{C3481001-D93C-11D1-B18A-444553540000}" maximized="1" windowWidth="796" windowHeight="437" activeSheetId="3"/>
  </customWorkbookViews>
</workbook>
</file>

<file path=xl/calcChain.xml><?xml version="1.0" encoding="utf-8"?>
<calcChain xmlns="http://schemas.openxmlformats.org/spreadsheetml/2006/main">
  <c r="C55" i="16" l="1"/>
  <c r="M55" i="16" s="1"/>
  <c r="C54" i="16"/>
  <c r="C53" i="16"/>
  <c r="C52" i="16"/>
  <c r="C51" i="16"/>
  <c r="M51" i="16" s="1"/>
  <c r="C50" i="16"/>
  <c r="E50" i="16" s="1"/>
  <c r="C49" i="16"/>
  <c r="C48" i="16"/>
  <c r="C47" i="16"/>
  <c r="M47" i="16" s="1"/>
  <c r="C46" i="16"/>
  <c r="C45" i="16"/>
  <c r="C44" i="16"/>
  <c r="C43" i="16"/>
  <c r="M43" i="16" s="1"/>
  <c r="C42" i="16"/>
  <c r="N42" i="16" s="1"/>
  <c r="C41" i="16"/>
  <c r="C40" i="16"/>
  <c r="C39" i="16"/>
  <c r="M39" i="16" s="1"/>
  <c r="C38" i="16"/>
  <c r="C37" i="16"/>
  <c r="H37" i="16" s="1"/>
  <c r="C36" i="16"/>
  <c r="C35" i="16"/>
  <c r="M35" i="16" s="1"/>
  <c r="C34" i="16"/>
  <c r="N34" i="16" s="1"/>
  <c r="C33" i="16"/>
  <c r="C32" i="16"/>
  <c r="C31" i="16"/>
  <c r="M31" i="16" s="1"/>
  <c r="C30" i="16"/>
  <c r="E30" i="16" s="1"/>
  <c r="C29" i="16"/>
  <c r="C28" i="16"/>
  <c r="C27" i="16"/>
  <c r="M27" i="16" s="1"/>
  <c r="C26" i="16"/>
  <c r="I26" i="16" s="1"/>
  <c r="C25" i="16"/>
  <c r="I25" i="16" s="1"/>
  <c r="C24" i="16"/>
  <c r="C23" i="16"/>
  <c r="M23" i="16" s="1"/>
  <c r="C22" i="16"/>
  <c r="N22" i="16" s="1"/>
  <c r="C21" i="16"/>
  <c r="C20" i="16"/>
  <c r="C19" i="16"/>
  <c r="M19" i="16" s="1"/>
  <c r="C18" i="16"/>
  <c r="I18" i="16" s="1"/>
  <c r="C17" i="16"/>
  <c r="C16" i="16"/>
  <c r="C15" i="16"/>
  <c r="M15" i="16" s="1"/>
  <c r="C14" i="16"/>
  <c r="E14" i="16" s="1"/>
  <c r="C13" i="16"/>
  <c r="I13" i="16" s="1"/>
  <c r="C12" i="16"/>
  <c r="N12" i="16" s="1"/>
  <c r="C11" i="16"/>
  <c r="H11" i="16" s="1"/>
  <c r="C10" i="16"/>
  <c r="C9" i="16"/>
  <c r="C8" i="16"/>
  <c r="I8" i="16" s="1"/>
  <c r="C7" i="16"/>
  <c r="C6" i="16"/>
  <c r="I6" i="16" s="1"/>
  <c r="E54" i="24"/>
  <c r="D54" i="24"/>
  <c r="C54" i="24"/>
  <c r="E53" i="24"/>
  <c r="D53" i="24"/>
  <c r="C53" i="24"/>
  <c r="E52" i="24"/>
  <c r="D52" i="24"/>
  <c r="C52" i="24"/>
  <c r="E51" i="24"/>
  <c r="D51" i="24"/>
  <c r="C51" i="24"/>
  <c r="E50" i="24"/>
  <c r="D50" i="24"/>
  <c r="C50" i="24"/>
  <c r="E49" i="24"/>
  <c r="D49" i="24"/>
  <c r="C49" i="24"/>
  <c r="E48" i="24"/>
  <c r="D48" i="24"/>
  <c r="C48" i="24"/>
  <c r="E47" i="24"/>
  <c r="D47" i="24"/>
  <c r="C47" i="24"/>
  <c r="E46" i="24"/>
  <c r="D46" i="24"/>
  <c r="C46" i="24"/>
  <c r="E45" i="24"/>
  <c r="D45" i="24"/>
  <c r="C45" i="24"/>
  <c r="E44" i="24"/>
  <c r="D44" i="24"/>
  <c r="C44" i="24"/>
  <c r="E43" i="24"/>
  <c r="D43" i="24"/>
  <c r="C43" i="24"/>
  <c r="E42" i="24"/>
  <c r="D42" i="24"/>
  <c r="C42" i="24"/>
  <c r="E41" i="24"/>
  <c r="D41" i="24"/>
  <c r="C41" i="24"/>
  <c r="E40" i="24"/>
  <c r="D40" i="24"/>
  <c r="C40" i="24"/>
  <c r="E39" i="24"/>
  <c r="D39" i="24"/>
  <c r="C39" i="24"/>
  <c r="E38" i="24"/>
  <c r="D38" i="24"/>
  <c r="C38" i="24"/>
  <c r="E37" i="24"/>
  <c r="D37" i="24"/>
  <c r="C37" i="24"/>
  <c r="E36" i="24"/>
  <c r="D36" i="24"/>
  <c r="C36" i="24"/>
  <c r="E35" i="24"/>
  <c r="D35" i="24"/>
  <c r="C35" i="24"/>
  <c r="E34" i="24"/>
  <c r="D34" i="24"/>
  <c r="C34" i="24"/>
  <c r="E33" i="24"/>
  <c r="D33" i="24"/>
  <c r="C33" i="24"/>
  <c r="E32" i="24"/>
  <c r="D32" i="24"/>
  <c r="C32" i="24"/>
  <c r="E31" i="24"/>
  <c r="D31" i="24"/>
  <c r="C31" i="24"/>
  <c r="E30" i="24"/>
  <c r="D30" i="24"/>
  <c r="C30" i="24"/>
  <c r="E29" i="24"/>
  <c r="D29" i="24"/>
  <c r="C29" i="24"/>
  <c r="E28" i="24"/>
  <c r="D28" i="24"/>
  <c r="C28" i="24"/>
  <c r="E27" i="24"/>
  <c r="D27" i="24"/>
  <c r="C27" i="24"/>
  <c r="E26" i="24"/>
  <c r="D26" i="24"/>
  <c r="C26" i="24"/>
  <c r="E25" i="24"/>
  <c r="D25" i="24"/>
  <c r="C25" i="24"/>
  <c r="E24" i="24"/>
  <c r="D24" i="24"/>
  <c r="C24" i="24"/>
  <c r="E23" i="24"/>
  <c r="D23" i="24"/>
  <c r="C23" i="24"/>
  <c r="E22" i="24"/>
  <c r="D22" i="24"/>
  <c r="C22" i="24"/>
  <c r="E21" i="24"/>
  <c r="D21" i="24"/>
  <c r="C21" i="24"/>
  <c r="E20" i="24"/>
  <c r="D20" i="24"/>
  <c r="C20" i="24"/>
  <c r="E19" i="24"/>
  <c r="D19" i="24"/>
  <c r="C19" i="24"/>
  <c r="E18" i="24"/>
  <c r="D18" i="24"/>
  <c r="C18" i="24"/>
  <c r="E17" i="24"/>
  <c r="D17" i="24"/>
  <c r="C17" i="24"/>
  <c r="E16" i="24"/>
  <c r="D16" i="24"/>
  <c r="C16" i="24"/>
  <c r="E15" i="24"/>
  <c r="D15" i="24"/>
  <c r="C15" i="24"/>
  <c r="E14" i="24"/>
  <c r="D14" i="24"/>
  <c r="C14" i="24"/>
  <c r="E13" i="24"/>
  <c r="D13" i="24"/>
  <c r="C13" i="24"/>
  <c r="E12" i="24"/>
  <c r="D12" i="24"/>
  <c r="C12" i="24"/>
  <c r="E11" i="24"/>
  <c r="D11" i="24"/>
  <c r="C11" i="24"/>
  <c r="E10" i="24"/>
  <c r="D10" i="24"/>
  <c r="C10" i="24"/>
  <c r="E9" i="24"/>
  <c r="D9" i="24"/>
  <c r="C9" i="24"/>
  <c r="E8" i="24"/>
  <c r="D8" i="24"/>
  <c r="C8" i="24"/>
  <c r="E7" i="24"/>
  <c r="D7" i="24"/>
  <c r="C7" i="24"/>
  <c r="E6" i="24"/>
  <c r="D6" i="24"/>
  <c r="C6" i="24"/>
  <c r="E5" i="24"/>
  <c r="D5" i="24"/>
  <c r="C5" i="24"/>
  <c r="H28" i="16"/>
  <c r="H27" i="16"/>
  <c r="J27" i="16"/>
  <c r="H24" i="16"/>
  <c r="H23" i="16"/>
  <c r="J23" i="16"/>
  <c r="H20" i="16"/>
  <c r="H19" i="16"/>
  <c r="J19" i="16"/>
  <c r="H18" i="16"/>
  <c r="H16" i="16"/>
  <c r="H15" i="16"/>
  <c r="J15" i="16"/>
  <c r="H12" i="16"/>
  <c r="H7" i="16"/>
  <c r="H31" i="16"/>
  <c r="J31" i="16"/>
  <c r="H32" i="16"/>
  <c r="H35" i="16"/>
  <c r="J35" i="16"/>
  <c r="H36" i="16"/>
  <c r="H39" i="16"/>
  <c r="J39" i="16"/>
  <c r="H40" i="16"/>
  <c r="H43" i="16"/>
  <c r="J43" i="16"/>
  <c r="H44" i="16"/>
  <c r="H47" i="16"/>
  <c r="J47" i="16"/>
  <c r="H48" i="16"/>
  <c r="H51" i="16"/>
  <c r="J51" i="16"/>
  <c r="H52" i="16"/>
  <c r="H55" i="16"/>
  <c r="J55" i="16"/>
  <c r="C54" i="19"/>
  <c r="C53" i="19"/>
  <c r="C52" i="19"/>
  <c r="H52" i="19" s="1"/>
  <c r="C51" i="19"/>
  <c r="C50" i="19"/>
  <c r="H50" i="19" s="1"/>
  <c r="C49" i="19"/>
  <c r="C48" i="19"/>
  <c r="H48" i="19" s="1"/>
  <c r="C47" i="19"/>
  <c r="C46" i="19"/>
  <c r="C45" i="19"/>
  <c r="C44" i="19"/>
  <c r="H44" i="19" s="1"/>
  <c r="C43" i="19"/>
  <c r="C42" i="19"/>
  <c r="H42" i="19" s="1"/>
  <c r="C41" i="19"/>
  <c r="C40" i="19"/>
  <c r="H40" i="19" s="1"/>
  <c r="C39" i="19"/>
  <c r="C38" i="19"/>
  <c r="C37" i="19"/>
  <c r="C36" i="19"/>
  <c r="H36" i="19" s="1"/>
  <c r="C35" i="19"/>
  <c r="C34" i="19"/>
  <c r="H34" i="19" s="1"/>
  <c r="C33" i="19"/>
  <c r="C32" i="19"/>
  <c r="H32" i="19" s="1"/>
  <c r="C31" i="19"/>
  <c r="C30" i="19"/>
  <c r="C29" i="19"/>
  <c r="C28" i="19"/>
  <c r="H28" i="19" s="1"/>
  <c r="C27" i="19"/>
  <c r="C26" i="19"/>
  <c r="H26" i="19" s="1"/>
  <c r="C25" i="19"/>
  <c r="C24" i="19"/>
  <c r="H24" i="19" s="1"/>
  <c r="C23" i="19"/>
  <c r="C22" i="19"/>
  <c r="C21" i="19"/>
  <c r="C20" i="19"/>
  <c r="C19" i="19"/>
  <c r="C18" i="19"/>
  <c r="H18" i="19" s="1"/>
  <c r="C17" i="19"/>
  <c r="C16" i="19"/>
  <c r="H16" i="19" s="1"/>
  <c r="C15" i="19"/>
  <c r="C14" i="19"/>
  <c r="C13" i="19"/>
  <c r="H13" i="19" s="1"/>
  <c r="C12" i="19"/>
  <c r="H12" i="19" s="1"/>
  <c r="C11" i="19"/>
  <c r="H11" i="19" s="1"/>
  <c r="C10" i="19"/>
  <c r="C9" i="19"/>
  <c r="H9" i="19" s="1"/>
  <c r="C8" i="19"/>
  <c r="H8" i="19" s="1"/>
  <c r="C7" i="19"/>
  <c r="H7" i="19" s="1"/>
  <c r="C6" i="19"/>
  <c r="C5" i="19"/>
  <c r="H5" i="19" s="1"/>
  <c r="J52" i="19"/>
  <c r="J36" i="19"/>
  <c r="J13" i="19"/>
  <c r="C115" i="13"/>
  <c r="C113" i="13"/>
  <c r="K113" i="13"/>
  <c r="C111" i="13"/>
  <c r="G111" i="13" s="1"/>
  <c r="C109" i="13"/>
  <c r="L109" i="13" s="1"/>
  <c r="K109" i="13"/>
  <c r="C107" i="13"/>
  <c r="C105" i="13"/>
  <c r="K105" i="13"/>
  <c r="C103" i="13"/>
  <c r="C101" i="13"/>
  <c r="L101" i="13" s="1"/>
  <c r="K101" i="13"/>
  <c r="C99" i="13"/>
  <c r="C97" i="13"/>
  <c r="K97" i="13"/>
  <c r="C95" i="13"/>
  <c r="C93" i="13"/>
  <c r="L93" i="13" s="1"/>
  <c r="K93" i="13"/>
  <c r="C91" i="13"/>
  <c r="C89" i="13"/>
  <c r="K89" i="13"/>
  <c r="C87" i="13"/>
  <c r="C85" i="13"/>
  <c r="L85" i="13" s="1"/>
  <c r="K85" i="13"/>
  <c r="C83" i="13"/>
  <c r="C81" i="13"/>
  <c r="K81" i="13"/>
  <c r="C79" i="13"/>
  <c r="C77" i="13"/>
  <c r="L77" i="13" s="1"/>
  <c r="K77" i="13"/>
  <c r="C75" i="13"/>
  <c r="C73" i="13"/>
  <c r="K73" i="13"/>
  <c r="C71" i="13"/>
  <c r="C69" i="13"/>
  <c r="L69" i="13" s="1"/>
  <c r="K69" i="13"/>
  <c r="C67" i="13"/>
  <c r="C57" i="13"/>
  <c r="K57" i="13"/>
  <c r="C55" i="13"/>
  <c r="C53" i="13"/>
  <c r="L53" i="13" s="1"/>
  <c r="K53" i="13"/>
  <c r="C51" i="13"/>
  <c r="C49" i="13"/>
  <c r="K49" i="13"/>
  <c r="C47" i="13"/>
  <c r="C45" i="13"/>
  <c r="L45" i="13" s="1"/>
  <c r="K45" i="13"/>
  <c r="C43" i="13"/>
  <c r="C41" i="13"/>
  <c r="K41" i="13"/>
  <c r="C39" i="13"/>
  <c r="C37" i="13"/>
  <c r="L37" i="13" s="1"/>
  <c r="K37" i="13"/>
  <c r="C35" i="13"/>
  <c r="L113" i="13"/>
  <c r="L105" i="13"/>
  <c r="L103" i="13"/>
  <c r="L97" i="13"/>
  <c r="L89" i="13"/>
  <c r="L87" i="13"/>
  <c r="L81" i="13"/>
  <c r="L73" i="13"/>
  <c r="L71" i="13"/>
  <c r="L57" i="13"/>
  <c r="L49" i="13"/>
  <c r="L47" i="13"/>
  <c r="L41" i="13"/>
  <c r="C57" i="10"/>
  <c r="D57" i="10" s="1"/>
  <c r="C56" i="10"/>
  <c r="C55" i="10"/>
  <c r="F55" i="10" s="1"/>
  <c r="E55" i="10"/>
  <c r="C54" i="10"/>
  <c r="C53" i="10"/>
  <c r="C52" i="10"/>
  <c r="C51" i="10"/>
  <c r="F51" i="10" s="1"/>
  <c r="E51" i="10"/>
  <c r="C50" i="10"/>
  <c r="C49" i="10"/>
  <c r="C48" i="10"/>
  <c r="C47" i="10"/>
  <c r="F47" i="10" s="1"/>
  <c r="E47" i="10"/>
  <c r="C46" i="10"/>
  <c r="C45" i="10"/>
  <c r="C44" i="10"/>
  <c r="E44" i="10" s="1"/>
  <c r="F44" i="10"/>
  <c r="C43" i="10"/>
  <c r="F43" i="10" s="1"/>
  <c r="E43" i="10"/>
  <c r="C42" i="10"/>
  <c r="E42" i="10" s="1"/>
  <c r="F42" i="10"/>
  <c r="C41" i="10"/>
  <c r="C40" i="10"/>
  <c r="E40" i="10" s="1"/>
  <c r="F40" i="10"/>
  <c r="C39" i="10"/>
  <c r="F39" i="10" s="1"/>
  <c r="E39" i="10"/>
  <c r="C38" i="10"/>
  <c r="E38" i="10" s="1"/>
  <c r="F38" i="10"/>
  <c r="C37" i="10"/>
  <c r="C36" i="10"/>
  <c r="E36" i="10" s="1"/>
  <c r="F36" i="10"/>
  <c r="C35" i="10"/>
  <c r="C34" i="10"/>
  <c r="E34" i="10" s="1"/>
  <c r="F34" i="10"/>
  <c r="C33" i="10"/>
  <c r="C32" i="10"/>
  <c r="E32" i="10" s="1"/>
  <c r="F32" i="10"/>
  <c r="C31" i="10"/>
  <c r="C30" i="10"/>
  <c r="E30" i="10" s="1"/>
  <c r="F30" i="10"/>
  <c r="C29" i="10"/>
  <c r="D29" i="10" s="1"/>
  <c r="C28" i="10"/>
  <c r="C27" i="10"/>
  <c r="F27" i="10" s="1"/>
  <c r="E27" i="10"/>
  <c r="C26" i="10"/>
  <c r="H26" i="10" s="1"/>
  <c r="C25" i="10"/>
  <c r="C24" i="10"/>
  <c r="E24" i="10" s="1"/>
  <c r="F24" i="10"/>
  <c r="C23" i="10"/>
  <c r="F23" i="10" s="1"/>
  <c r="E23" i="10"/>
  <c r="C22" i="10"/>
  <c r="E22" i="10" s="1"/>
  <c r="F22" i="10"/>
  <c r="C21" i="10"/>
  <c r="C20" i="10"/>
  <c r="E20" i="10" s="1"/>
  <c r="F20" i="10"/>
  <c r="C19" i="10"/>
  <c r="G19" i="10" s="1"/>
  <c r="C18" i="10"/>
  <c r="E18" i="10" s="1"/>
  <c r="F18" i="10"/>
  <c r="C17" i="10"/>
  <c r="C16" i="10"/>
  <c r="E16" i="10" s="1"/>
  <c r="F16" i="10"/>
  <c r="C15" i="10"/>
  <c r="F15" i="10" s="1"/>
  <c r="C14" i="10"/>
  <c r="E14" i="10" s="1"/>
  <c r="C13" i="10"/>
  <c r="D13" i="10" s="1"/>
  <c r="C12" i="10"/>
  <c r="E12" i="10" s="1"/>
  <c r="C11" i="10"/>
  <c r="F11" i="10" s="1"/>
  <c r="C10" i="10"/>
  <c r="E10" i="10" s="1"/>
  <c r="C9" i="10"/>
  <c r="C8" i="10"/>
  <c r="E8" i="10" s="1"/>
  <c r="J57" i="27"/>
  <c r="H57" i="27"/>
  <c r="G57" i="27"/>
  <c r="F57" i="27"/>
  <c r="E57" i="27"/>
  <c r="D57" i="27"/>
  <c r="C57" i="27"/>
  <c r="B57" i="27"/>
  <c r="J56" i="27"/>
  <c r="H56" i="27"/>
  <c r="G56" i="27"/>
  <c r="F56" i="27"/>
  <c r="E56" i="27"/>
  <c r="D56" i="27"/>
  <c r="C56" i="27"/>
  <c r="B56" i="27"/>
  <c r="J55" i="27"/>
  <c r="H55" i="27"/>
  <c r="G55" i="27"/>
  <c r="F55" i="27"/>
  <c r="E55" i="27"/>
  <c r="D55" i="27"/>
  <c r="C55" i="27"/>
  <c r="B55" i="27"/>
  <c r="J54" i="27"/>
  <c r="H54" i="27"/>
  <c r="G54" i="27"/>
  <c r="F54" i="27"/>
  <c r="E54" i="27"/>
  <c r="D54" i="27"/>
  <c r="C54" i="27"/>
  <c r="B54" i="27"/>
  <c r="J53" i="27"/>
  <c r="H53" i="27"/>
  <c r="G53" i="27"/>
  <c r="F53" i="27"/>
  <c r="E53" i="27"/>
  <c r="D53" i="27"/>
  <c r="C53" i="27"/>
  <c r="B53" i="27"/>
  <c r="J52" i="27"/>
  <c r="H52" i="27"/>
  <c r="G52" i="27"/>
  <c r="F52" i="27"/>
  <c r="E52" i="27"/>
  <c r="D52" i="27"/>
  <c r="C52" i="27"/>
  <c r="B52" i="27"/>
  <c r="J51" i="27"/>
  <c r="H51" i="27"/>
  <c r="G51" i="27"/>
  <c r="F51" i="27"/>
  <c r="E51" i="27"/>
  <c r="D51" i="27"/>
  <c r="C51" i="27"/>
  <c r="B51" i="27"/>
  <c r="J50" i="27"/>
  <c r="H50" i="27"/>
  <c r="G50" i="27"/>
  <c r="F50" i="27"/>
  <c r="E50" i="27"/>
  <c r="D50" i="27"/>
  <c r="C50" i="27"/>
  <c r="B50" i="27"/>
  <c r="J49" i="27"/>
  <c r="H49" i="27"/>
  <c r="G49" i="27"/>
  <c r="F49" i="27"/>
  <c r="E49" i="27"/>
  <c r="D49" i="27"/>
  <c r="C49" i="27"/>
  <c r="B49" i="27"/>
  <c r="J48" i="27"/>
  <c r="H48" i="27"/>
  <c r="G48" i="27"/>
  <c r="F48" i="27"/>
  <c r="E48" i="27"/>
  <c r="D48" i="27"/>
  <c r="C48" i="27"/>
  <c r="B48" i="27"/>
  <c r="J47" i="27"/>
  <c r="H47" i="27"/>
  <c r="G47" i="27"/>
  <c r="F47" i="27"/>
  <c r="E47" i="27"/>
  <c r="D47" i="27"/>
  <c r="C47" i="27"/>
  <c r="B47" i="27"/>
  <c r="J46" i="27"/>
  <c r="H46" i="27"/>
  <c r="G46" i="27"/>
  <c r="F46" i="27"/>
  <c r="E46" i="27"/>
  <c r="D46" i="27"/>
  <c r="C46" i="27"/>
  <c r="B46" i="27"/>
  <c r="J45" i="27"/>
  <c r="H45" i="27"/>
  <c r="G45" i="27"/>
  <c r="F45" i="27"/>
  <c r="E45" i="27"/>
  <c r="D45" i="27"/>
  <c r="C45" i="27"/>
  <c r="B45" i="27"/>
  <c r="J44" i="27"/>
  <c r="H44" i="27"/>
  <c r="G44" i="27"/>
  <c r="F44" i="27"/>
  <c r="E44" i="27"/>
  <c r="D44" i="27"/>
  <c r="C44" i="27"/>
  <c r="B44" i="27"/>
  <c r="J43" i="27"/>
  <c r="H43" i="27"/>
  <c r="G43" i="27"/>
  <c r="F43" i="27"/>
  <c r="E43" i="27"/>
  <c r="D43" i="27"/>
  <c r="C43" i="27"/>
  <c r="B43" i="27"/>
  <c r="J42" i="27"/>
  <c r="H42" i="27"/>
  <c r="G42" i="27"/>
  <c r="F42" i="27"/>
  <c r="E42" i="27"/>
  <c r="D42" i="27"/>
  <c r="C42" i="27"/>
  <c r="B42" i="27"/>
  <c r="J41" i="27"/>
  <c r="H41" i="27"/>
  <c r="G41" i="27"/>
  <c r="F41" i="27"/>
  <c r="E41" i="27"/>
  <c r="D41" i="27"/>
  <c r="C41" i="27"/>
  <c r="B41" i="27"/>
  <c r="J40" i="27"/>
  <c r="H40" i="27"/>
  <c r="G40" i="27"/>
  <c r="F40" i="27"/>
  <c r="E40" i="27"/>
  <c r="D40" i="27"/>
  <c r="C40" i="27"/>
  <c r="B40" i="27"/>
  <c r="J39" i="27"/>
  <c r="H39" i="27"/>
  <c r="G39" i="27"/>
  <c r="F39" i="27"/>
  <c r="E39" i="27"/>
  <c r="D39" i="27"/>
  <c r="C39" i="27"/>
  <c r="B39" i="27"/>
  <c r="J38" i="27"/>
  <c r="H38" i="27"/>
  <c r="G38" i="27"/>
  <c r="F38" i="27"/>
  <c r="E38" i="27"/>
  <c r="D38" i="27"/>
  <c r="C38" i="27"/>
  <c r="B38" i="27"/>
  <c r="J37" i="27"/>
  <c r="H37" i="27"/>
  <c r="G37" i="27"/>
  <c r="F37" i="27"/>
  <c r="E37" i="27"/>
  <c r="D37" i="27"/>
  <c r="C37" i="27"/>
  <c r="B37" i="27"/>
  <c r="J36" i="27"/>
  <c r="H36" i="27"/>
  <c r="G36" i="27"/>
  <c r="F36" i="27"/>
  <c r="E36" i="27"/>
  <c r="D36" i="27"/>
  <c r="C36" i="27"/>
  <c r="B36" i="27"/>
  <c r="J35" i="27"/>
  <c r="H35" i="27"/>
  <c r="G35" i="27"/>
  <c r="F35" i="27"/>
  <c r="E35" i="27"/>
  <c r="D35" i="27"/>
  <c r="C35" i="27"/>
  <c r="B35" i="27"/>
  <c r="J34" i="27"/>
  <c r="H34" i="27"/>
  <c r="G34" i="27"/>
  <c r="F34" i="27"/>
  <c r="E34" i="27"/>
  <c r="D34" i="27"/>
  <c r="C34" i="27"/>
  <c r="B34" i="27"/>
  <c r="J33" i="27"/>
  <c r="H33" i="27"/>
  <c r="G33" i="27"/>
  <c r="F33" i="27"/>
  <c r="E33" i="27"/>
  <c r="D33" i="27"/>
  <c r="C33" i="27"/>
  <c r="B33" i="27"/>
  <c r="J32" i="27"/>
  <c r="H32" i="27"/>
  <c r="G32" i="27"/>
  <c r="F32" i="27"/>
  <c r="E32" i="27"/>
  <c r="D32" i="27"/>
  <c r="C32" i="27"/>
  <c r="B32" i="27"/>
  <c r="J31" i="27"/>
  <c r="H31" i="27"/>
  <c r="G31" i="27"/>
  <c r="F31" i="27"/>
  <c r="E31" i="27"/>
  <c r="D31" i="27"/>
  <c r="C31" i="27"/>
  <c r="B31" i="27"/>
  <c r="J30" i="27"/>
  <c r="H30" i="27"/>
  <c r="G30" i="27"/>
  <c r="F30" i="27"/>
  <c r="E30" i="27"/>
  <c r="D30" i="27"/>
  <c r="C30" i="27"/>
  <c r="B30" i="27"/>
  <c r="J29" i="27"/>
  <c r="H29" i="27"/>
  <c r="G29" i="27"/>
  <c r="F29" i="27"/>
  <c r="E29" i="27"/>
  <c r="D29" i="27"/>
  <c r="C29" i="27"/>
  <c r="B29" i="27"/>
  <c r="J28" i="27"/>
  <c r="H28" i="27"/>
  <c r="G28" i="27"/>
  <c r="F28" i="27"/>
  <c r="E28" i="27"/>
  <c r="D28" i="27"/>
  <c r="C28" i="27"/>
  <c r="B28" i="27"/>
  <c r="J27" i="27"/>
  <c r="H27" i="27"/>
  <c r="G27" i="27"/>
  <c r="F27" i="27"/>
  <c r="E27" i="27"/>
  <c r="D27" i="27"/>
  <c r="C27" i="27"/>
  <c r="B27" i="27"/>
  <c r="J26" i="27"/>
  <c r="H26" i="27"/>
  <c r="G26" i="27"/>
  <c r="F26" i="27"/>
  <c r="E26" i="27"/>
  <c r="D26" i="27"/>
  <c r="C26" i="27"/>
  <c r="B26" i="27"/>
  <c r="J25" i="27"/>
  <c r="H25" i="27"/>
  <c r="G25" i="27"/>
  <c r="F25" i="27"/>
  <c r="E25" i="27"/>
  <c r="D25" i="27"/>
  <c r="C25" i="27"/>
  <c r="B25" i="27"/>
  <c r="J24" i="27"/>
  <c r="H24" i="27"/>
  <c r="G24" i="27"/>
  <c r="F24" i="27"/>
  <c r="E24" i="27"/>
  <c r="D24" i="27"/>
  <c r="C24" i="27"/>
  <c r="B24" i="27"/>
  <c r="J23" i="27"/>
  <c r="H23" i="27"/>
  <c r="G23" i="27"/>
  <c r="F23" i="27"/>
  <c r="E23" i="27"/>
  <c r="D23" i="27"/>
  <c r="C23" i="27"/>
  <c r="B23" i="27"/>
  <c r="J22" i="27"/>
  <c r="H22" i="27"/>
  <c r="G22" i="27"/>
  <c r="F22" i="27"/>
  <c r="E22" i="27"/>
  <c r="D22" i="27"/>
  <c r="C22" i="27"/>
  <c r="B22" i="27"/>
  <c r="J21" i="27"/>
  <c r="H21" i="27"/>
  <c r="G21" i="27"/>
  <c r="F21" i="27"/>
  <c r="E21" i="27"/>
  <c r="D21" i="27"/>
  <c r="C21" i="27"/>
  <c r="B21" i="27"/>
  <c r="J20" i="27"/>
  <c r="H20" i="27"/>
  <c r="G20" i="27"/>
  <c r="F20" i="27"/>
  <c r="E20" i="27"/>
  <c r="D20" i="27"/>
  <c r="C20" i="27"/>
  <c r="B20" i="27"/>
  <c r="J19" i="27"/>
  <c r="H19" i="27"/>
  <c r="G19" i="27"/>
  <c r="F19" i="27"/>
  <c r="E19" i="27"/>
  <c r="D19" i="27"/>
  <c r="C19" i="27"/>
  <c r="B19" i="27"/>
  <c r="J18" i="27"/>
  <c r="H18" i="27"/>
  <c r="G18" i="27"/>
  <c r="F18" i="27"/>
  <c r="E18" i="27"/>
  <c r="D18" i="27"/>
  <c r="C18" i="27"/>
  <c r="B18" i="27"/>
  <c r="J17" i="27"/>
  <c r="H17" i="27"/>
  <c r="G17" i="27"/>
  <c r="F17" i="27"/>
  <c r="E17" i="27"/>
  <c r="D17" i="27"/>
  <c r="C17" i="27"/>
  <c r="B17" i="27"/>
  <c r="J16" i="27"/>
  <c r="H16" i="27"/>
  <c r="G16" i="27"/>
  <c r="F16" i="27"/>
  <c r="E16" i="27"/>
  <c r="D16" i="27"/>
  <c r="C16" i="27"/>
  <c r="B16" i="27"/>
  <c r="J15" i="27"/>
  <c r="H15" i="27"/>
  <c r="G15" i="27"/>
  <c r="F15" i="27"/>
  <c r="E15" i="27"/>
  <c r="D15" i="27"/>
  <c r="C15" i="27"/>
  <c r="B15" i="27"/>
  <c r="J14" i="27"/>
  <c r="H14" i="27"/>
  <c r="G14" i="27"/>
  <c r="F14" i="27"/>
  <c r="E14" i="27"/>
  <c r="D14" i="27"/>
  <c r="C14" i="27"/>
  <c r="B14" i="27"/>
  <c r="J13" i="27"/>
  <c r="H13" i="27"/>
  <c r="G13" i="27"/>
  <c r="F13" i="27"/>
  <c r="E13" i="27"/>
  <c r="D13" i="27"/>
  <c r="C13" i="27"/>
  <c r="B13" i="27"/>
  <c r="J12" i="27"/>
  <c r="H12" i="27"/>
  <c r="G12" i="27"/>
  <c r="F12" i="27"/>
  <c r="E12" i="27"/>
  <c r="D12" i="27"/>
  <c r="C12" i="27"/>
  <c r="B12" i="27"/>
  <c r="J11" i="27"/>
  <c r="H11" i="27"/>
  <c r="G11" i="27"/>
  <c r="F11" i="27"/>
  <c r="E11" i="27"/>
  <c r="D11" i="27"/>
  <c r="C11" i="27"/>
  <c r="B11" i="27"/>
  <c r="J10" i="27"/>
  <c r="H10" i="27"/>
  <c r="G10" i="27"/>
  <c r="F10" i="27"/>
  <c r="E10" i="27"/>
  <c r="D10" i="27"/>
  <c r="C10" i="27"/>
  <c r="B10" i="27"/>
  <c r="J9" i="27"/>
  <c r="H9" i="27"/>
  <c r="G9" i="27"/>
  <c r="F9" i="27"/>
  <c r="E9" i="27"/>
  <c r="D9" i="27"/>
  <c r="C9" i="27"/>
  <c r="B9" i="27"/>
  <c r="J8" i="27"/>
  <c r="H8" i="27"/>
  <c r="G8" i="27"/>
  <c r="F8" i="27"/>
  <c r="E8" i="27"/>
  <c r="D8" i="27"/>
  <c r="C8" i="27"/>
  <c r="B8" i="27"/>
  <c r="D54" i="26"/>
  <c r="J54" i="26" s="1"/>
  <c r="O54" i="26"/>
  <c r="I115" i="13"/>
  <c r="D53" i="26"/>
  <c r="I114" i="13"/>
  <c r="I113" i="13"/>
  <c r="D52" i="26"/>
  <c r="U52" i="26" s="1"/>
  <c r="D51" i="26"/>
  <c r="J51" i="26" s="1"/>
  <c r="O51" i="26"/>
  <c r="I110" i="13"/>
  <c r="I109" i="13"/>
  <c r="D50" i="26"/>
  <c r="J50" i="26" s="1"/>
  <c r="O50" i="26"/>
  <c r="D49" i="26"/>
  <c r="J49" i="26" s="1"/>
  <c r="O49" i="26"/>
  <c r="I106" i="13"/>
  <c r="I105" i="13"/>
  <c r="D48" i="26"/>
  <c r="I104" i="13"/>
  <c r="D47" i="26"/>
  <c r="O47" i="26"/>
  <c r="I102" i="13"/>
  <c r="I101" i="13"/>
  <c r="D46" i="26"/>
  <c r="I100" i="13"/>
  <c r="D45" i="26"/>
  <c r="J45" i="26" s="1"/>
  <c r="O45" i="26"/>
  <c r="I98" i="13"/>
  <c r="I97" i="13"/>
  <c r="D44" i="26"/>
  <c r="D43" i="26"/>
  <c r="I94" i="13"/>
  <c r="I93" i="13"/>
  <c r="D42" i="26"/>
  <c r="W42" i="26" s="1"/>
  <c r="D41" i="26"/>
  <c r="J41" i="26" s="1"/>
  <c r="O41" i="26"/>
  <c r="I90" i="13"/>
  <c r="I89" i="13"/>
  <c r="D40" i="26"/>
  <c r="I88" i="13"/>
  <c r="D39" i="26"/>
  <c r="O39" i="26" s="1"/>
  <c r="I86" i="13"/>
  <c r="I85" i="13"/>
  <c r="D38" i="26"/>
  <c r="I84" i="13"/>
  <c r="D37" i="26"/>
  <c r="J37" i="26" s="1"/>
  <c r="O37" i="26"/>
  <c r="I82" i="13"/>
  <c r="I81" i="13"/>
  <c r="D36" i="26"/>
  <c r="D35" i="26"/>
  <c r="W35" i="26" s="1"/>
  <c r="O35" i="26"/>
  <c r="I78" i="13"/>
  <c r="I77" i="13"/>
  <c r="D34" i="26"/>
  <c r="I76" i="13"/>
  <c r="D33" i="26"/>
  <c r="J33" i="26" s="1"/>
  <c r="O33" i="26"/>
  <c r="I74" i="13"/>
  <c r="I73" i="13"/>
  <c r="D32" i="26"/>
  <c r="I72" i="13"/>
  <c r="D31" i="26"/>
  <c r="O31" i="26"/>
  <c r="I70" i="13"/>
  <c r="I69" i="13"/>
  <c r="D30" i="26"/>
  <c r="I68" i="13"/>
  <c r="D29" i="26"/>
  <c r="J29" i="26" s="1"/>
  <c r="O29" i="26"/>
  <c r="I58" i="13"/>
  <c r="I57" i="13"/>
  <c r="D28" i="26"/>
  <c r="D27" i="26"/>
  <c r="O27" i="26"/>
  <c r="I54" i="13"/>
  <c r="I53" i="13"/>
  <c r="D26" i="26"/>
  <c r="I52" i="13"/>
  <c r="D25" i="26"/>
  <c r="J25" i="26" s="1"/>
  <c r="O25" i="26"/>
  <c r="I50" i="13"/>
  <c r="I49" i="13"/>
  <c r="D24" i="26"/>
  <c r="I48" i="13"/>
  <c r="D23" i="26"/>
  <c r="O23" i="26"/>
  <c r="I46" i="13"/>
  <c r="I45" i="13"/>
  <c r="D22" i="26"/>
  <c r="I44" i="13"/>
  <c r="D21" i="26"/>
  <c r="J21" i="26" s="1"/>
  <c r="O21" i="26"/>
  <c r="I42" i="13"/>
  <c r="I41" i="13"/>
  <c r="D20" i="26"/>
  <c r="D19" i="26"/>
  <c r="O19" i="26"/>
  <c r="I38" i="13"/>
  <c r="I37" i="13"/>
  <c r="D18" i="26"/>
  <c r="D17" i="26"/>
  <c r="J17" i="26" s="1"/>
  <c r="O17" i="26"/>
  <c r="C33" i="13"/>
  <c r="D16" i="26"/>
  <c r="C31" i="13"/>
  <c r="I31" i="13" s="1"/>
  <c r="I32" i="13"/>
  <c r="D15" i="26"/>
  <c r="O15" i="26"/>
  <c r="C29" i="13"/>
  <c r="J29" i="13" s="1"/>
  <c r="D14" i="26"/>
  <c r="C27" i="13"/>
  <c r="I28" i="13"/>
  <c r="D13" i="26"/>
  <c r="J13" i="26" s="1"/>
  <c r="O13" i="26"/>
  <c r="C25" i="13"/>
  <c r="D12" i="26"/>
  <c r="C23" i="13"/>
  <c r="D11" i="26"/>
  <c r="O11" i="26" s="1"/>
  <c r="C21" i="13"/>
  <c r="D10" i="26"/>
  <c r="O10" i="26" s="1"/>
  <c r="C19" i="13"/>
  <c r="D9" i="26"/>
  <c r="O9" i="26" s="1"/>
  <c r="C17" i="13"/>
  <c r="D8" i="26"/>
  <c r="O8" i="26" s="1"/>
  <c r="C15" i="13"/>
  <c r="D7" i="26"/>
  <c r="O7" i="26" s="1"/>
  <c r="C13" i="13"/>
  <c r="D6" i="26"/>
  <c r="O6" i="26" s="1"/>
  <c r="C11" i="13"/>
  <c r="H11" i="13" s="1"/>
  <c r="D5" i="26"/>
  <c r="O5" i="26" s="1"/>
  <c r="C9" i="13"/>
  <c r="H9" i="13" s="1"/>
  <c r="D54" i="6"/>
  <c r="G116" i="13"/>
  <c r="D53" i="6"/>
  <c r="O53" i="6" s="1"/>
  <c r="G114" i="13"/>
  <c r="G113" i="13"/>
  <c r="D52" i="6"/>
  <c r="G112" i="13"/>
  <c r="D51" i="6"/>
  <c r="G110" i="13"/>
  <c r="G109" i="13"/>
  <c r="D50" i="6"/>
  <c r="D49" i="6"/>
  <c r="G106" i="13"/>
  <c r="G105" i="13"/>
  <c r="D48" i="6"/>
  <c r="G104" i="13"/>
  <c r="G103" i="13"/>
  <c r="D47" i="6"/>
  <c r="G102" i="13"/>
  <c r="G101" i="13"/>
  <c r="D46" i="6"/>
  <c r="G100" i="13"/>
  <c r="G99" i="13"/>
  <c r="D45" i="6"/>
  <c r="G98" i="13"/>
  <c r="G97" i="13"/>
  <c r="D44" i="6"/>
  <c r="O44" i="6" s="1"/>
  <c r="D43" i="6"/>
  <c r="G94" i="13"/>
  <c r="G93" i="13"/>
  <c r="D42" i="6"/>
  <c r="O42" i="6" s="1"/>
  <c r="G91" i="13"/>
  <c r="D41" i="6"/>
  <c r="G90" i="13"/>
  <c r="G89" i="13"/>
  <c r="D40" i="6"/>
  <c r="G88" i="13"/>
  <c r="G87" i="13"/>
  <c r="D39" i="6"/>
  <c r="G86" i="13"/>
  <c r="G85" i="13"/>
  <c r="D38" i="6"/>
  <c r="O38" i="6" s="1"/>
  <c r="G84" i="13"/>
  <c r="J38" i="6"/>
  <c r="G83" i="13"/>
  <c r="D37" i="6"/>
  <c r="O37" i="6" s="1"/>
  <c r="G82" i="13"/>
  <c r="G81" i="13"/>
  <c r="D36" i="6"/>
  <c r="O36" i="6" s="1"/>
  <c r="D35" i="6"/>
  <c r="W35" i="6" s="1"/>
  <c r="G78" i="13"/>
  <c r="G77" i="13"/>
  <c r="D34" i="6"/>
  <c r="D33" i="6"/>
  <c r="O33" i="6" s="1"/>
  <c r="G74" i="13"/>
  <c r="G73" i="13"/>
  <c r="D32" i="6"/>
  <c r="O32" i="6" s="1"/>
  <c r="G72" i="13"/>
  <c r="J32" i="6"/>
  <c r="G71" i="13"/>
  <c r="D31" i="6"/>
  <c r="G70" i="13"/>
  <c r="G69" i="13"/>
  <c r="D30" i="6"/>
  <c r="G68" i="13"/>
  <c r="G67" i="13"/>
  <c r="D29" i="6"/>
  <c r="G58" i="13"/>
  <c r="G57" i="13"/>
  <c r="D28" i="6"/>
  <c r="O28" i="6" s="1"/>
  <c r="G56" i="13"/>
  <c r="D27" i="6"/>
  <c r="G54" i="13"/>
  <c r="G53" i="13"/>
  <c r="D26" i="6"/>
  <c r="O26" i="6" s="1"/>
  <c r="D25" i="6"/>
  <c r="G50" i="13"/>
  <c r="G49" i="13"/>
  <c r="D24" i="6"/>
  <c r="G48" i="13"/>
  <c r="G47" i="13"/>
  <c r="D23" i="6"/>
  <c r="G46" i="13"/>
  <c r="G45" i="13"/>
  <c r="D22" i="6"/>
  <c r="J22" i="6" s="1"/>
  <c r="O22" i="6"/>
  <c r="G44" i="13"/>
  <c r="G43" i="13"/>
  <c r="D21" i="6"/>
  <c r="G42" i="13"/>
  <c r="G41" i="13"/>
  <c r="D20" i="6"/>
  <c r="J20" i="6" s="1"/>
  <c r="O20" i="6"/>
  <c r="G40" i="13"/>
  <c r="D19" i="6"/>
  <c r="G38" i="13"/>
  <c r="G37" i="13"/>
  <c r="D18" i="6"/>
  <c r="J18" i="6" s="1"/>
  <c r="O18" i="6"/>
  <c r="J115" i="13"/>
  <c r="J113" i="13"/>
  <c r="J109" i="13"/>
  <c r="J105" i="13"/>
  <c r="J103" i="13"/>
  <c r="J101" i="13"/>
  <c r="J99" i="13"/>
  <c r="J97" i="13"/>
  <c r="J93" i="13"/>
  <c r="J89" i="13"/>
  <c r="J87" i="13"/>
  <c r="J85" i="13"/>
  <c r="J83" i="13"/>
  <c r="J81" i="13"/>
  <c r="J77" i="13"/>
  <c r="J75" i="13"/>
  <c r="J73" i="13"/>
  <c r="J71" i="13"/>
  <c r="J69" i="13"/>
  <c r="J67" i="13"/>
  <c r="J57" i="13"/>
  <c r="J53" i="13"/>
  <c r="J51" i="13"/>
  <c r="J49" i="13"/>
  <c r="J47" i="13"/>
  <c r="J45" i="13"/>
  <c r="J43" i="13"/>
  <c r="J41" i="13"/>
  <c r="J37" i="13"/>
  <c r="J33" i="13"/>
  <c r="J31" i="13"/>
  <c r="J25" i="13"/>
  <c r="J23" i="13"/>
  <c r="J15" i="13"/>
  <c r="H115" i="13"/>
  <c r="H113" i="13"/>
  <c r="H109" i="13"/>
  <c r="H107" i="13"/>
  <c r="H105" i="13"/>
  <c r="H103" i="13"/>
  <c r="H101" i="13"/>
  <c r="H99" i="13"/>
  <c r="H97" i="13"/>
  <c r="H93" i="13"/>
  <c r="H89" i="13"/>
  <c r="H87" i="13"/>
  <c r="H85" i="13"/>
  <c r="H83" i="13"/>
  <c r="H81" i="13"/>
  <c r="H77" i="13"/>
  <c r="H73" i="13"/>
  <c r="H71" i="13"/>
  <c r="H69" i="13"/>
  <c r="H67" i="13"/>
  <c r="H57" i="13"/>
  <c r="H53" i="13"/>
  <c r="H51" i="13"/>
  <c r="H49" i="13"/>
  <c r="H47" i="13"/>
  <c r="H45" i="13"/>
  <c r="H43" i="13"/>
  <c r="H41" i="13"/>
  <c r="H37" i="13"/>
  <c r="H35" i="13"/>
  <c r="H31" i="13"/>
  <c r="H29" i="13"/>
  <c r="H27" i="13"/>
  <c r="H23" i="13"/>
  <c r="H1" i="64"/>
  <c r="G2" i="64"/>
  <c r="G1" i="64"/>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E50" i="64"/>
  <c r="E49" i="64"/>
  <c r="E48" i="64"/>
  <c r="E47" i="64"/>
  <c r="E46" i="64"/>
  <c r="E45" i="64"/>
  <c r="E44" i="64"/>
  <c r="E43" i="64"/>
  <c r="E42" i="64"/>
  <c r="E41" i="64"/>
  <c r="E40" i="64"/>
  <c r="E39" i="64"/>
  <c r="E38" i="64"/>
  <c r="E37" i="64"/>
  <c r="E36" i="64"/>
  <c r="E35" i="64"/>
  <c r="E34" i="64"/>
  <c r="E33" i="64"/>
  <c r="E32" i="64"/>
  <c r="E31" i="64"/>
  <c r="E30" i="64"/>
  <c r="E29" i="64"/>
  <c r="E28" i="64"/>
  <c r="E27" i="64"/>
  <c r="E26" i="64"/>
  <c r="E25" i="64"/>
  <c r="E24" i="64"/>
  <c r="E23" i="64"/>
  <c r="E22" i="64"/>
  <c r="E21" i="64"/>
  <c r="E20" i="64"/>
  <c r="E19" i="64"/>
  <c r="E18" i="64"/>
  <c r="E17" i="64"/>
  <c r="E16" i="64"/>
  <c r="E15" i="64"/>
  <c r="E14" i="64"/>
  <c r="E13" i="64"/>
  <c r="E12" i="64"/>
  <c r="E11" i="64"/>
  <c r="E10" i="64"/>
  <c r="E9" i="64"/>
  <c r="E8" i="64"/>
  <c r="E7" i="64"/>
  <c r="E6" i="64"/>
  <c r="E5" i="64"/>
  <c r="E4" i="64"/>
  <c r="E3" i="64"/>
  <c r="E2" i="64"/>
  <c r="E1" i="64"/>
  <c r="D50" i="64"/>
  <c r="D49" i="64"/>
  <c r="D48" i="64"/>
  <c r="D47" i="64"/>
  <c r="D46" i="64"/>
  <c r="D45" i="64"/>
  <c r="D44" i="64"/>
  <c r="D43" i="64"/>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16" i="64"/>
  <c r="D15" i="64"/>
  <c r="D14" i="64"/>
  <c r="D13" i="64"/>
  <c r="D12" i="64"/>
  <c r="D11" i="64"/>
  <c r="D10" i="64"/>
  <c r="D9" i="64"/>
  <c r="D8" i="64"/>
  <c r="D7" i="64"/>
  <c r="D6" i="64"/>
  <c r="D5" i="64"/>
  <c r="D4" i="64"/>
  <c r="D3" i="64"/>
  <c r="D2" i="64"/>
  <c r="D1" i="64"/>
  <c r="B115" i="13"/>
  <c r="B113" i="13"/>
  <c r="B111" i="13"/>
  <c r="B109" i="13"/>
  <c r="B107" i="13"/>
  <c r="B105" i="13"/>
  <c r="B103" i="13"/>
  <c r="B101" i="13"/>
  <c r="B99" i="13"/>
  <c r="B97" i="13"/>
  <c r="B95" i="13"/>
  <c r="B93" i="13"/>
  <c r="B91" i="13"/>
  <c r="B89" i="13"/>
  <c r="B87" i="13"/>
  <c r="B85" i="13"/>
  <c r="B83" i="13"/>
  <c r="B81" i="13"/>
  <c r="B79" i="13"/>
  <c r="B77" i="13"/>
  <c r="B75" i="13"/>
  <c r="B73" i="13"/>
  <c r="B71" i="13"/>
  <c r="B69" i="13"/>
  <c r="B67" i="13"/>
  <c r="C5" i="13"/>
  <c r="C63" i="13" s="1"/>
  <c r="H3" i="13"/>
  <c r="H61" i="13" s="1"/>
  <c r="C3" i="13"/>
  <c r="C61" i="13" s="1"/>
  <c r="B59" i="13"/>
  <c r="P115" i="13"/>
  <c r="F115" i="13"/>
  <c r="N115" i="13"/>
  <c r="P113" i="13"/>
  <c r="F113" i="13"/>
  <c r="N113" i="13"/>
  <c r="P109" i="13"/>
  <c r="F109" i="13"/>
  <c r="N109" i="13"/>
  <c r="F107" i="13"/>
  <c r="P105" i="13"/>
  <c r="F105" i="13"/>
  <c r="N105" i="13"/>
  <c r="P103" i="13"/>
  <c r="F103" i="13"/>
  <c r="N103" i="13"/>
  <c r="P101" i="13"/>
  <c r="F101" i="13"/>
  <c r="N101" i="13"/>
  <c r="P99" i="13"/>
  <c r="F99" i="13"/>
  <c r="N99" i="13"/>
  <c r="P97" i="13"/>
  <c r="F97" i="13"/>
  <c r="N97" i="13"/>
  <c r="P93" i="13"/>
  <c r="F93" i="13"/>
  <c r="N93" i="13"/>
  <c r="P91" i="13"/>
  <c r="F91" i="13"/>
  <c r="P89" i="13"/>
  <c r="F89" i="13"/>
  <c r="N89" i="13"/>
  <c r="P87" i="13"/>
  <c r="F87" i="13"/>
  <c r="N87" i="13"/>
  <c r="P85" i="13"/>
  <c r="F85" i="13"/>
  <c r="N85" i="13"/>
  <c r="P83" i="13"/>
  <c r="F83" i="13"/>
  <c r="N83" i="13"/>
  <c r="P81" i="13"/>
  <c r="F81" i="13"/>
  <c r="N81" i="13"/>
  <c r="N79" i="13"/>
  <c r="P77" i="13"/>
  <c r="F77" i="13"/>
  <c r="N77" i="13"/>
  <c r="P75" i="13"/>
  <c r="P73" i="13"/>
  <c r="F73" i="13"/>
  <c r="N73" i="13"/>
  <c r="P71" i="13"/>
  <c r="F71" i="13"/>
  <c r="N71" i="13"/>
  <c r="P69" i="13"/>
  <c r="F69" i="13"/>
  <c r="N69" i="13"/>
  <c r="P67" i="13"/>
  <c r="F67" i="13"/>
  <c r="N67" i="13"/>
  <c r="E64" i="13"/>
  <c r="B57" i="13"/>
  <c r="B55" i="13"/>
  <c r="B53" i="13"/>
  <c r="B51" i="13"/>
  <c r="B49" i="13"/>
  <c r="B47" i="13"/>
  <c r="B45" i="13"/>
  <c r="B43" i="13"/>
  <c r="B41" i="13"/>
  <c r="B39" i="13"/>
  <c r="B37" i="13"/>
  <c r="B35" i="13"/>
  <c r="P57" i="13"/>
  <c r="F57" i="13"/>
  <c r="N57" i="13"/>
  <c r="P53" i="13"/>
  <c r="F53" i="13"/>
  <c r="N53" i="13"/>
  <c r="P51" i="13"/>
  <c r="P49" i="13"/>
  <c r="F49" i="13"/>
  <c r="N49" i="13"/>
  <c r="P47" i="13"/>
  <c r="F47" i="13"/>
  <c r="N47" i="13"/>
  <c r="P45" i="13"/>
  <c r="F45" i="13"/>
  <c r="N45" i="13"/>
  <c r="P43" i="13"/>
  <c r="F43" i="13"/>
  <c r="N43" i="13"/>
  <c r="P41" i="13"/>
  <c r="F41" i="13"/>
  <c r="N41" i="13"/>
  <c r="N39" i="13"/>
  <c r="P37" i="13"/>
  <c r="F37" i="13"/>
  <c r="N37" i="13"/>
  <c r="P35" i="13"/>
  <c r="N113" i="20"/>
  <c r="T113" i="20" s="1"/>
  <c r="R113" i="20"/>
  <c r="O113" i="20"/>
  <c r="M113" i="20"/>
  <c r="N112" i="20"/>
  <c r="R112" i="20" s="1"/>
  <c r="T112" i="20"/>
  <c r="O112" i="20"/>
  <c r="M112" i="20"/>
  <c r="N111" i="20"/>
  <c r="O111" i="20"/>
  <c r="M111" i="20"/>
  <c r="N110" i="20"/>
  <c r="T110" i="20" s="1"/>
  <c r="R110" i="20"/>
  <c r="O110" i="20"/>
  <c r="M110" i="20"/>
  <c r="N109" i="20"/>
  <c r="T109" i="20" s="1"/>
  <c r="R109" i="20"/>
  <c r="O109" i="20"/>
  <c r="M109" i="20"/>
  <c r="N108" i="20"/>
  <c r="R108" i="20" s="1"/>
  <c r="T108" i="20"/>
  <c r="O108" i="20"/>
  <c r="M108" i="20"/>
  <c r="N107" i="20"/>
  <c r="O107" i="20"/>
  <c r="M107" i="20"/>
  <c r="N106" i="20"/>
  <c r="T106" i="20"/>
  <c r="R106" i="20"/>
  <c r="O106" i="20"/>
  <c r="M106" i="20"/>
  <c r="N105" i="20"/>
  <c r="T105" i="20" s="1"/>
  <c r="R105" i="20"/>
  <c r="O105" i="20"/>
  <c r="M105" i="20"/>
  <c r="N104" i="20"/>
  <c r="R104" i="20" s="1"/>
  <c r="T104" i="20"/>
  <c r="O104" i="20"/>
  <c r="M104" i="20"/>
  <c r="N103" i="20"/>
  <c r="O103" i="20"/>
  <c r="M103" i="20"/>
  <c r="N102" i="20"/>
  <c r="T102" i="20"/>
  <c r="R102" i="20"/>
  <c r="O102" i="20"/>
  <c r="M102" i="20"/>
  <c r="N101" i="20"/>
  <c r="T101" i="20" s="1"/>
  <c r="R101" i="20"/>
  <c r="O101" i="20"/>
  <c r="M101" i="20"/>
  <c r="N100" i="20"/>
  <c r="R100" i="20" s="1"/>
  <c r="T100" i="20"/>
  <c r="O100" i="20"/>
  <c r="M100" i="20"/>
  <c r="N99" i="20"/>
  <c r="O99" i="20"/>
  <c r="M99" i="20"/>
  <c r="N98" i="20"/>
  <c r="T98" i="20"/>
  <c r="R98" i="20"/>
  <c r="O98" i="20"/>
  <c r="M98" i="20"/>
  <c r="N97" i="20"/>
  <c r="T97" i="20" s="1"/>
  <c r="R97" i="20"/>
  <c r="O97" i="20"/>
  <c r="M97" i="20"/>
  <c r="N96" i="20"/>
  <c r="R96" i="20" s="1"/>
  <c r="T96" i="20"/>
  <c r="O96" i="20"/>
  <c r="M96" i="20"/>
  <c r="N95" i="20"/>
  <c r="O95" i="20"/>
  <c r="M95" i="20"/>
  <c r="N94" i="20"/>
  <c r="T94" i="20"/>
  <c r="R94" i="20"/>
  <c r="O94" i="20"/>
  <c r="M94" i="20"/>
  <c r="N93" i="20"/>
  <c r="T93" i="20" s="1"/>
  <c r="R93" i="20"/>
  <c r="O93" i="20"/>
  <c r="M93" i="20"/>
  <c r="N92" i="20"/>
  <c r="R92" i="20" s="1"/>
  <c r="T92" i="20"/>
  <c r="O92" i="20"/>
  <c r="M92" i="20"/>
  <c r="N91" i="20"/>
  <c r="O91" i="20"/>
  <c r="M91" i="20"/>
  <c r="N90" i="20"/>
  <c r="T90" i="20"/>
  <c r="R90" i="20"/>
  <c r="O90" i="20"/>
  <c r="M90" i="20"/>
  <c r="N89" i="20"/>
  <c r="T89" i="20" s="1"/>
  <c r="R89" i="20"/>
  <c r="O89" i="20"/>
  <c r="M89" i="20"/>
  <c r="N88" i="20"/>
  <c r="R88" i="20" s="1"/>
  <c r="T88" i="20"/>
  <c r="O88" i="20"/>
  <c r="M88" i="20"/>
  <c r="N87" i="20"/>
  <c r="O87" i="20"/>
  <c r="M87" i="20"/>
  <c r="N86" i="20"/>
  <c r="T86" i="20"/>
  <c r="R86" i="20"/>
  <c r="O86" i="20"/>
  <c r="M86" i="20"/>
  <c r="N85" i="20"/>
  <c r="T85" i="20" s="1"/>
  <c r="R85" i="20"/>
  <c r="O85" i="20"/>
  <c r="M85" i="20"/>
  <c r="N84" i="20"/>
  <c r="R84" i="20" s="1"/>
  <c r="T84" i="20"/>
  <c r="O84" i="20"/>
  <c r="M84" i="20"/>
  <c r="N83" i="20"/>
  <c r="O83" i="20"/>
  <c r="M83" i="20"/>
  <c r="N82" i="20"/>
  <c r="T82" i="20"/>
  <c r="R82" i="20"/>
  <c r="O82" i="20"/>
  <c r="M82" i="20"/>
  <c r="N81" i="20"/>
  <c r="T81" i="20" s="1"/>
  <c r="R81" i="20"/>
  <c r="O81" i="20"/>
  <c r="M81" i="20"/>
  <c r="N80" i="20"/>
  <c r="R80" i="20" s="1"/>
  <c r="T80" i="20"/>
  <c r="O80" i="20"/>
  <c r="M80" i="20"/>
  <c r="N79" i="20"/>
  <c r="O79" i="20"/>
  <c r="M79" i="20"/>
  <c r="N78" i="20"/>
  <c r="T78" i="20"/>
  <c r="R78" i="20"/>
  <c r="O78" i="20"/>
  <c r="M78" i="20"/>
  <c r="N77" i="20"/>
  <c r="T77" i="20" s="1"/>
  <c r="R77" i="20"/>
  <c r="O77" i="20"/>
  <c r="M77" i="20"/>
  <c r="N76" i="20"/>
  <c r="R76" i="20" s="1"/>
  <c r="T76" i="20"/>
  <c r="O76" i="20"/>
  <c r="M76" i="20"/>
  <c r="N75" i="20"/>
  <c r="O75" i="20"/>
  <c r="M75" i="20"/>
  <c r="N74" i="20"/>
  <c r="T74" i="20"/>
  <c r="R74" i="20"/>
  <c r="O74" i="20"/>
  <c r="M74" i="20"/>
  <c r="N73" i="20"/>
  <c r="T73" i="20" s="1"/>
  <c r="R73" i="20"/>
  <c r="O73" i="20"/>
  <c r="M73" i="20"/>
  <c r="N72" i="20"/>
  <c r="R72" i="20" s="1"/>
  <c r="T72" i="20"/>
  <c r="O72" i="20"/>
  <c r="M72" i="20"/>
  <c r="N71" i="20"/>
  <c r="O71" i="20"/>
  <c r="M71" i="20"/>
  <c r="N70" i="20"/>
  <c r="R70" i="20" s="1"/>
  <c r="O70" i="20"/>
  <c r="M70" i="20"/>
  <c r="N69" i="20"/>
  <c r="R69" i="20" s="1"/>
  <c r="O69" i="20"/>
  <c r="M69" i="20"/>
  <c r="N68" i="20"/>
  <c r="R68" i="20" s="1"/>
  <c r="O68" i="20"/>
  <c r="M68" i="20"/>
  <c r="N67" i="20"/>
  <c r="O67" i="20"/>
  <c r="M67" i="20"/>
  <c r="N66" i="20"/>
  <c r="R66" i="20" s="1"/>
  <c r="O66" i="20"/>
  <c r="M66" i="20"/>
  <c r="N65" i="20"/>
  <c r="O65" i="20"/>
  <c r="M65" i="20"/>
  <c r="D113" i="20"/>
  <c r="J113" i="20" s="1"/>
  <c r="E113" i="20"/>
  <c r="C113" i="20"/>
  <c r="D112" i="20"/>
  <c r="J112" i="20" s="1"/>
  <c r="D56" i="10"/>
  <c r="E112" i="20"/>
  <c r="C112" i="20"/>
  <c r="D111" i="20"/>
  <c r="D55" i="10"/>
  <c r="J111" i="20"/>
  <c r="E111" i="20"/>
  <c r="C111" i="20"/>
  <c r="D110" i="20"/>
  <c r="J110" i="20" s="1"/>
  <c r="D54" i="10"/>
  <c r="E110" i="20"/>
  <c r="C110" i="20"/>
  <c r="D109" i="20"/>
  <c r="J109" i="20" s="1"/>
  <c r="D53" i="10"/>
  <c r="E109" i="20"/>
  <c r="C109" i="20"/>
  <c r="D108" i="20"/>
  <c r="J108" i="20" s="1"/>
  <c r="E108" i="20"/>
  <c r="C108" i="20"/>
  <c r="D107" i="20"/>
  <c r="J107" i="20" s="1"/>
  <c r="D51" i="10"/>
  <c r="E107" i="20"/>
  <c r="C107" i="20"/>
  <c r="D106" i="20"/>
  <c r="J106" i="20" s="1"/>
  <c r="D50" i="10"/>
  <c r="E106" i="20"/>
  <c r="C106" i="20"/>
  <c r="D105" i="20"/>
  <c r="J105" i="20" s="1"/>
  <c r="D49" i="10"/>
  <c r="E105" i="20"/>
  <c r="C105" i="20"/>
  <c r="D104" i="20"/>
  <c r="J104" i="20" s="1"/>
  <c r="E104" i="20"/>
  <c r="C104" i="20"/>
  <c r="D103" i="20"/>
  <c r="J103" i="20" s="1"/>
  <c r="D47" i="10"/>
  <c r="E103" i="20"/>
  <c r="C103" i="20"/>
  <c r="D102" i="20"/>
  <c r="J102" i="20" s="1"/>
  <c r="E102" i="20"/>
  <c r="C102" i="20"/>
  <c r="D101" i="20"/>
  <c r="J101" i="20" s="1"/>
  <c r="D45" i="10"/>
  <c r="E101" i="20"/>
  <c r="C101" i="20"/>
  <c r="D100" i="20"/>
  <c r="J100" i="20" s="1"/>
  <c r="D44" i="10"/>
  <c r="E100" i="20"/>
  <c r="C100" i="20"/>
  <c r="D99" i="20"/>
  <c r="J99" i="20" s="1"/>
  <c r="D43" i="10"/>
  <c r="E99" i="20"/>
  <c r="C99" i="20"/>
  <c r="D98" i="20"/>
  <c r="D42" i="10"/>
  <c r="J98" i="20"/>
  <c r="E98" i="20"/>
  <c r="C98" i="20"/>
  <c r="D97" i="20"/>
  <c r="J97" i="20" s="1"/>
  <c r="D41" i="10"/>
  <c r="E97" i="20"/>
  <c r="C97" i="20"/>
  <c r="D96" i="20"/>
  <c r="J96" i="20" s="1"/>
  <c r="D40" i="10"/>
  <c r="E96" i="20"/>
  <c r="C96" i="20"/>
  <c r="D95" i="20"/>
  <c r="D39" i="10"/>
  <c r="J95" i="20"/>
  <c r="E95" i="20"/>
  <c r="C95" i="20"/>
  <c r="D94" i="20"/>
  <c r="J94" i="20" s="1"/>
  <c r="D38" i="10"/>
  <c r="E94" i="20"/>
  <c r="C94" i="20"/>
  <c r="D93" i="20"/>
  <c r="J93" i="20" s="1"/>
  <c r="D37" i="10"/>
  <c r="E93" i="20"/>
  <c r="C93" i="20"/>
  <c r="D92" i="20"/>
  <c r="J92" i="20" s="1"/>
  <c r="D36" i="10"/>
  <c r="E92" i="20"/>
  <c r="C92" i="20"/>
  <c r="D91" i="20"/>
  <c r="J91" i="20" s="1"/>
  <c r="D35" i="10"/>
  <c r="E91" i="20"/>
  <c r="C91" i="20"/>
  <c r="D90" i="20"/>
  <c r="J90" i="20" s="1"/>
  <c r="D34" i="10"/>
  <c r="E90" i="20"/>
  <c r="C90" i="20"/>
  <c r="D89" i="20"/>
  <c r="J89" i="20" s="1"/>
  <c r="D33" i="10"/>
  <c r="E89" i="20"/>
  <c r="C89" i="20"/>
  <c r="D88" i="20"/>
  <c r="J88" i="20" s="1"/>
  <c r="D32" i="10"/>
  <c r="E88" i="20"/>
  <c r="C88" i="20"/>
  <c r="D87" i="20"/>
  <c r="J87" i="20" s="1"/>
  <c r="E87" i="20"/>
  <c r="C87" i="20"/>
  <c r="D86" i="20"/>
  <c r="J86" i="20" s="1"/>
  <c r="D30" i="10"/>
  <c r="E86" i="20"/>
  <c r="C86" i="20"/>
  <c r="D85" i="20"/>
  <c r="J85" i="20" s="1"/>
  <c r="E85" i="20"/>
  <c r="C85" i="20"/>
  <c r="D84" i="20"/>
  <c r="J84" i="20" s="1"/>
  <c r="D28" i="10"/>
  <c r="E84" i="20"/>
  <c r="C84" i="20"/>
  <c r="D83" i="20"/>
  <c r="J83" i="20" s="1"/>
  <c r="D27" i="10"/>
  <c r="E83" i="20"/>
  <c r="C83" i="20"/>
  <c r="D82" i="20"/>
  <c r="J82" i="20" s="1"/>
  <c r="E82" i="20"/>
  <c r="C82" i="20"/>
  <c r="D81" i="20"/>
  <c r="J81" i="20" s="1"/>
  <c r="D25" i="10"/>
  <c r="E81" i="20"/>
  <c r="C81" i="20"/>
  <c r="D80" i="20"/>
  <c r="J80" i="20" s="1"/>
  <c r="D24" i="10"/>
  <c r="E80" i="20"/>
  <c r="C80" i="20"/>
  <c r="D79" i="20"/>
  <c r="D23" i="10"/>
  <c r="J79" i="20"/>
  <c r="E79" i="20"/>
  <c r="C79" i="20"/>
  <c r="D78" i="20"/>
  <c r="J78" i="20" s="1"/>
  <c r="D22" i="10"/>
  <c r="E78" i="20"/>
  <c r="C78" i="20"/>
  <c r="D77" i="20"/>
  <c r="J77" i="20" s="1"/>
  <c r="D21" i="10"/>
  <c r="E77" i="20"/>
  <c r="C77" i="20"/>
  <c r="D76" i="20"/>
  <c r="J76" i="20" s="1"/>
  <c r="D20" i="10"/>
  <c r="E76" i="20"/>
  <c r="C76" i="20"/>
  <c r="D75" i="20"/>
  <c r="J75" i="20" s="1"/>
  <c r="D19" i="10"/>
  <c r="E75" i="20"/>
  <c r="C75" i="20"/>
  <c r="D74" i="20"/>
  <c r="D18" i="10"/>
  <c r="J74" i="20"/>
  <c r="E74" i="20"/>
  <c r="C74" i="20"/>
  <c r="D73" i="20"/>
  <c r="J73" i="20" s="1"/>
  <c r="D17" i="10"/>
  <c r="E73" i="20"/>
  <c r="C73" i="20"/>
  <c r="D72" i="20"/>
  <c r="J72" i="20" s="1"/>
  <c r="D16" i="10"/>
  <c r="E72" i="20"/>
  <c r="C72" i="20"/>
  <c r="D71" i="20"/>
  <c r="J71" i="20" s="1"/>
  <c r="D15" i="10"/>
  <c r="E71" i="20"/>
  <c r="C71" i="20"/>
  <c r="D70" i="20"/>
  <c r="E70" i="20"/>
  <c r="C70" i="20"/>
  <c r="D69" i="20"/>
  <c r="E69" i="20"/>
  <c r="C69" i="20"/>
  <c r="D68" i="20"/>
  <c r="E68" i="20"/>
  <c r="C68" i="20"/>
  <c r="D67" i="20"/>
  <c r="E67" i="20"/>
  <c r="C67" i="20"/>
  <c r="D66" i="20"/>
  <c r="D10" i="10"/>
  <c r="E66" i="20"/>
  <c r="C66" i="20"/>
  <c r="D65" i="20"/>
  <c r="E65" i="20"/>
  <c r="C65" i="20"/>
  <c r="N56" i="20"/>
  <c r="Q56" i="20" s="1"/>
  <c r="Q54" i="26"/>
  <c r="O56" i="20"/>
  <c r="M56" i="20"/>
  <c r="N55" i="20"/>
  <c r="Q55" i="20" s="1"/>
  <c r="O55" i="20"/>
  <c r="M55" i="20"/>
  <c r="N54" i="20"/>
  <c r="Q54" i="20" s="1"/>
  <c r="O54" i="20"/>
  <c r="M54" i="20"/>
  <c r="N53" i="20"/>
  <c r="Q51" i="26"/>
  <c r="O53" i="20"/>
  <c r="M53" i="20"/>
  <c r="N52" i="20"/>
  <c r="Q52" i="20" s="1"/>
  <c r="Q50" i="26"/>
  <c r="O52" i="20"/>
  <c r="M52" i="20"/>
  <c r="N51" i="20"/>
  <c r="Q51" i="20" s="1"/>
  <c r="Q49" i="26"/>
  <c r="O51" i="20"/>
  <c r="M51" i="20"/>
  <c r="N50" i="20"/>
  <c r="Q50" i="20" s="1"/>
  <c r="Q48" i="26"/>
  <c r="O50" i="20"/>
  <c r="M50" i="20"/>
  <c r="N49" i="20"/>
  <c r="O49" i="20"/>
  <c r="M49" i="20"/>
  <c r="N48" i="20"/>
  <c r="R48" i="20" s="1"/>
  <c r="O48" i="20"/>
  <c r="M48" i="20"/>
  <c r="N47" i="20"/>
  <c r="Q45" i="26"/>
  <c r="O47" i="20"/>
  <c r="M47" i="20"/>
  <c r="N46" i="20"/>
  <c r="Q46" i="20" s="1"/>
  <c r="R46" i="20"/>
  <c r="O46" i="20"/>
  <c r="M46" i="20"/>
  <c r="N45" i="20"/>
  <c r="R45" i="20" s="1"/>
  <c r="O45" i="20"/>
  <c r="M45" i="20"/>
  <c r="N44" i="20"/>
  <c r="R44" i="20"/>
  <c r="Q44" i="20"/>
  <c r="O44" i="20"/>
  <c r="M44" i="20"/>
  <c r="N43" i="20"/>
  <c r="R43" i="20" s="1"/>
  <c r="Q41" i="26"/>
  <c r="O43" i="20"/>
  <c r="M43" i="20"/>
  <c r="N42" i="20"/>
  <c r="Q42" i="20" s="1"/>
  <c r="O42" i="20"/>
  <c r="M42" i="20"/>
  <c r="N41" i="20"/>
  <c r="R41" i="20" s="1"/>
  <c r="Q41" i="20"/>
  <c r="O41" i="20"/>
  <c r="M41" i="20"/>
  <c r="N40" i="20"/>
  <c r="Q38" i="26"/>
  <c r="O40" i="20"/>
  <c r="M40" i="20"/>
  <c r="N39" i="20"/>
  <c r="R39" i="20" s="1"/>
  <c r="Q37" i="26"/>
  <c r="O39" i="20"/>
  <c r="M39" i="20"/>
  <c r="N38" i="20"/>
  <c r="O38" i="20"/>
  <c r="M38" i="20"/>
  <c r="N37" i="20"/>
  <c r="R37" i="20" s="1"/>
  <c r="Q37" i="20"/>
  <c r="O37" i="20"/>
  <c r="M37" i="20"/>
  <c r="N36" i="20"/>
  <c r="Q36" i="20" s="1"/>
  <c r="Q34" i="26"/>
  <c r="O36" i="20"/>
  <c r="M36" i="20"/>
  <c r="N35" i="20"/>
  <c r="R35" i="20" s="1"/>
  <c r="Q33" i="26"/>
  <c r="Q35" i="20"/>
  <c r="O35" i="20"/>
  <c r="M35" i="20"/>
  <c r="N34" i="20"/>
  <c r="Q34" i="20" s="1"/>
  <c r="R34" i="20"/>
  <c r="O34" i="20"/>
  <c r="M34" i="20"/>
  <c r="N33" i="20"/>
  <c r="R33" i="20" s="1"/>
  <c r="O33" i="20"/>
  <c r="M33" i="20"/>
  <c r="N32" i="20"/>
  <c r="R32" i="20" s="1"/>
  <c r="O32" i="20"/>
  <c r="M32" i="20"/>
  <c r="N31" i="20"/>
  <c r="Q29" i="26"/>
  <c r="O31" i="20"/>
  <c r="M31" i="20"/>
  <c r="N30" i="20"/>
  <c r="Q30" i="20" s="1"/>
  <c r="R30" i="20"/>
  <c r="O30" i="20"/>
  <c r="M30" i="20"/>
  <c r="N29" i="20"/>
  <c r="R29" i="20" s="1"/>
  <c r="O29" i="20"/>
  <c r="M29" i="20"/>
  <c r="N28" i="20"/>
  <c r="R28" i="20"/>
  <c r="Q28" i="20"/>
  <c r="O28" i="20"/>
  <c r="M28" i="20"/>
  <c r="N27" i="20"/>
  <c r="R27" i="20" s="1"/>
  <c r="Q25" i="26"/>
  <c r="O27" i="20"/>
  <c r="M27" i="20"/>
  <c r="N26" i="20"/>
  <c r="R26" i="20" s="1"/>
  <c r="O26" i="20"/>
  <c r="M26" i="20"/>
  <c r="N25" i="20"/>
  <c r="R25" i="20" s="1"/>
  <c r="T25" i="20"/>
  <c r="Q23" i="26"/>
  <c r="P25" i="20"/>
  <c r="O25" i="20"/>
  <c r="M25" i="20"/>
  <c r="N24" i="20"/>
  <c r="R24" i="20" s="1"/>
  <c r="T24" i="20"/>
  <c r="Q22" i="26"/>
  <c r="Q24" i="20"/>
  <c r="P24" i="20"/>
  <c r="O24" i="20"/>
  <c r="M24" i="20"/>
  <c r="N23" i="20"/>
  <c r="Q21" i="26"/>
  <c r="Q23" i="20"/>
  <c r="P23" i="20"/>
  <c r="O23" i="20"/>
  <c r="M23" i="20"/>
  <c r="N22" i="20"/>
  <c r="T22" i="20"/>
  <c r="O22" i="20"/>
  <c r="M22" i="20"/>
  <c r="N21" i="20"/>
  <c r="R21" i="20"/>
  <c r="O21" i="20"/>
  <c r="M21" i="20"/>
  <c r="N20" i="20"/>
  <c r="O20" i="20"/>
  <c r="M20" i="20"/>
  <c r="N19" i="20"/>
  <c r="T19" i="20"/>
  <c r="Q17" i="26"/>
  <c r="P19" i="20"/>
  <c r="O19" i="20"/>
  <c r="M19" i="20"/>
  <c r="N18" i="20"/>
  <c r="R18" i="20" s="1"/>
  <c r="T18" i="20"/>
  <c r="Q16" i="26"/>
  <c r="P18" i="20"/>
  <c r="O18" i="20"/>
  <c r="M18" i="20"/>
  <c r="N17" i="20"/>
  <c r="R17" i="20" s="1"/>
  <c r="T17" i="20"/>
  <c r="Q15" i="26"/>
  <c r="Q17" i="20"/>
  <c r="P17" i="20"/>
  <c r="O17" i="20"/>
  <c r="M17" i="20"/>
  <c r="N16" i="20"/>
  <c r="P16" i="20" s="1"/>
  <c r="Q14" i="26"/>
  <c r="O16" i="20"/>
  <c r="M16" i="20"/>
  <c r="N15" i="20"/>
  <c r="P15" i="20" s="1"/>
  <c r="T15" i="20"/>
  <c r="Q13" i="26"/>
  <c r="O15" i="20"/>
  <c r="M15" i="20"/>
  <c r="N14" i="20"/>
  <c r="O14" i="20"/>
  <c r="M14" i="20"/>
  <c r="N13" i="20"/>
  <c r="O13" i="20"/>
  <c r="M13" i="20"/>
  <c r="N12" i="20"/>
  <c r="Q12" i="20" s="1"/>
  <c r="O12" i="20"/>
  <c r="M12" i="20"/>
  <c r="N11" i="20"/>
  <c r="Q11" i="20" s="1"/>
  <c r="O11" i="20"/>
  <c r="M11" i="20"/>
  <c r="N10" i="20"/>
  <c r="Q10" i="20" s="1"/>
  <c r="O10" i="20"/>
  <c r="M10" i="20"/>
  <c r="N9" i="20"/>
  <c r="T9" i="20" s="1"/>
  <c r="O9" i="20"/>
  <c r="M9" i="20"/>
  <c r="N8" i="20"/>
  <c r="Q8" i="20" s="1"/>
  <c r="O8" i="20"/>
  <c r="M8" i="20"/>
  <c r="D56" i="20"/>
  <c r="H56" i="20" s="1"/>
  <c r="J56" i="20"/>
  <c r="Q54" i="6"/>
  <c r="F56" i="20"/>
  <c r="E56" i="20"/>
  <c r="C56" i="20"/>
  <c r="D55" i="20"/>
  <c r="H55" i="20" s="1"/>
  <c r="J55" i="20"/>
  <c r="G55" i="20"/>
  <c r="F55" i="20"/>
  <c r="E55" i="20"/>
  <c r="C55" i="20"/>
  <c r="D54" i="20"/>
  <c r="Q52" i="6"/>
  <c r="E54" i="20"/>
  <c r="C54" i="20"/>
  <c r="D53" i="20"/>
  <c r="H53" i="20" s="1"/>
  <c r="J53" i="20"/>
  <c r="Q51" i="6"/>
  <c r="G53" i="20"/>
  <c r="F53" i="20"/>
  <c r="E53" i="20"/>
  <c r="C53" i="20"/>
  <c r="D52" i="20"/>
  <c r="H52" i="20" s="1"/>
  <c r="E52" i="20"/>
  <c r="C52" i="20"/>
  <c r="D51" i="20"/>
  <c r="J51" i="20"/>
  <c r="F51" i="20"/>
  <c r="E51" i="20"/>
  <c r="C51" i="20"/>
  <c r="D50" i="20"/>
  <c r="H50" i="20" s="1"/>
  <c r="J50" i="20"/>
  <c r="Q48" i="6"/>
  <c r="F50" i="20"/>
  <c r="E50" i="20"/>
  <c r="C50" i="20"/>
  <c r="D49" i="20"/>
  <c r="H49" i="20" s="1"/>
  <c r="J49" i="20"/>
  <c r="Q47" i="6"/>
  <c r="G49" i="20"/>
  <c r="F49" i="20"/>
  <c r="E49" i="20"/>
  <c r="C49" i="20"/>
  <c r="D48" i="20"/>
  <c r="G48" i="20" s="1"/>
  <c r="E48" i="20"/>
  <c r="C48" i="20"/>
  <c r="D47" i="20"/>
  <c r="J47" i="20"/>
  <c r="F47" i="20"/>
  <c r="E47" i="20"/>
  <c r="C47" i="20"/>
  <c r="D46" i="20"/>
  <c r="H46" i="20" s="1"/>
  <c r="J46" i="20"/>
  <c r="Q44" i="6"/>
  <c r="F46" i="20"/>
  <c r="E46" i="20"/>
  <c r="C46" i="20"/>
  <c r="D45" i="20"/>
  <c r="H45" i="20" s="1"/>
  <c r="J45" i="20"/>
  <c r="Q43" i="6"/>
  <c r="G45" i="20"/>
  <c r="F45" i="20"/>
  <c r="E45" i="20"/>
  <c r="C45" i="20"/>
  <c r="D44" i="20"/>
  <c r="G44" i="20" s="1"/>
  <c r="Q42" i="6"/>
  <c r="E44" i="20"/>
  <c r="C44" i="20"/>
  <c r="D43" i="20"/>
  <c r="J43" i="20"/>
  <c r="F43" i="20"/>
  <c r="E43" i="20"/>
  <c r="C43" i="20"/>
  <c r="D42" i="20"/>
  <c r="H42" i="20" s="1"/>
  <c r="J42" i="20"/>
  <c r="Q40" i="6"/>
  <c r="F42" i="20"/>
  <c r="E42" i="20"/>
  <c r="C42" i="20"/>
  <c r="D41" i="20"/>
  <c r="H41" i="20" s="1"/>
  <c r="J41" i="20"/>
  <c r="Q39" i="6"/>
  <c r="G41" i="20"/>
  <c r="F41" i="20"/>
  <c r="E41" i="20"/>
  <c r="C41" i="20"/>
  <c r="D40" i="20"/>
  <c r="G40" i="20" s="1"/>
  <c r="Q38" i="6"/>
  <c r="E40" i="20"/>
  <c r="C40" i="20"/>
  <c r="D39" i="20"/>
  <c r="J39" i="20"/>
  <c r="Q37" i="6"/>
  <c r="F39" i="20"/>
  <c r="E39" i="20"/>
  <c r="C39" i="20"/>
  <c r="D38" i="20"/>
  <c r="H38" i="20" s="1"/>
  <c r="J38" i="20"/>
  <c r="Q36" i="6"/>
  <c r="F38" i="20"/>
  <c r="E38" i="20"/>
  <c r="C38" i="20"/>
  <c r="D37" i="20"/>
  <c r="H37" i="20" s="1"/>
  <c r="J37" i="20"/>
  <c r="Q35" i="6"/>
  <c r="G37" i="20"/>
  <c r="F37" i="20"/>
  <c r="E37" i="20"/>
  <c r="C37" i="20"/>
  <c r="D36" i="20"/>
  <c r="E36" i="20"/>
  <c r="C36" i="20"/>
  <c r="D35" i="20"/>
  <c r="J35" i="20"/>
  <c r="Q33" i="6"/>
  <c r="F35" i="20"/>
  <c r="E35" i="20"/>
  <c r="C35" i="20"/>
  <c r="D34" i="20"/>
  <c r="H34" i="20" s="1"/>
  <c r="J34" i="20"/>
  <c r="Q32" i="6"/>
  <c r="F34" i="20"/>
  <c r="E34" i="20"/>
  <c r="C34" i="20"/>
  <c r="D33" i="20"/>
  <c r="H33" i="20" s="1"/>
  <c r="J33" i="20"/>
  <c r="Q31" i="6"/>
  <c r="G33" i="20"/>
  <c r="F33" i="20"/>
  <c r="E33" i="20"/>
  <c r="C33" i="20"/>
  <c r="D32" i="20"/>
  <c r="G32" i="20" s="1"/>
  <c r="E32" i="20"/>
  <c r="C32" i="20"/>
  <c r="D31" i="20"/>
  <c r="J31" i="20"/>
  <c r="F31" i="20"/>
  <c r="E31" i="20"/>
  <c r="C31" i="20"/>
  <c r="D30" i="20"/>
  <c r="H30" i="20" s="1"/>
  <c r="J30" i="20"/>
  <c r="Q28" i="6"/>
  <c r="F30" i="20"/>
  <c r="E30" i="20"/>
  <c r="C30" i="20"/>
  <c r="D29" i="20"/>
  <c r="H29" i="20" s="1"/>
  <c r="J29" i="20"/>
  <c r="Q27" i="6"/>
  <c r="G29" i="20"/>
  <c r="F29" i="20"/>
  <c r="E29" i="20"/>
  <c r="C29" i="20"/>
  <c r="D28" i="20"/>
  <c r="G28" i="20" s="1"/>
  <c r="Q26" i="6"/>
  <c r="E28" i="20"/>
  <c r="C28" i="20"/>
  <c r="D27" i="20"/>
  <c r="J27" i="20"/>
  <c r="F27" i="20"/>
  <c r="E27" i="20"/>
  <c r="C27" i="20"/>
  <c r="D26" i="20"/>
  <c r="H26" i="20" s="1"/>
  <c r="J26" i="20"/>
  <c r="Q24" i="6"/>
  <c r="F26" i="20"/>
  <c r="E26" i="20"/>
  <c r="C26" i="20"/>
  <c r="D25" i="20"/>
  <c r="H25" i="20" s="1"/>
  <c r="J25" i="20"/>
  <c r="G25" i="20"/>
  <c r="F25" i="20"/>
  <c r="E25" i="20"/>
  <c r="C25" i="20"/>
  <c r="D24" i="20"/>
  <c r="Q22" i="6"/>
  <c r="E24" i="20"/>
  <c r="C24" i="20"/>
  <c r="D23" i="20"/>
  <c r="J23" i="20"/>
  <c r="F23" i="20"/>
  <c r="E23" i="20"/>
  <c r="C23" i="20"/>
  <c r="D22" i="20"/>
  <c r="H22" i="20" s="1"/>
  <c r="J22" i="20"/>
  <c r="Q20" i="6"/>
  <c r="F22" i="20"/>
  <c r="E22" i="20"/>
  <c r="C22" i="20"/>
  <c r="D21" i="20"/>
  <c r="H21" i="20" s="1"/>
  <c r="J21" i="20"/>
  <c r="Q19" i="6"/>
  <c r="G21" i="20"/>
  <c r="F21" i="20"/>
  <c r="E21" i="20"/>
  <c r="C21" i="20"/>
  <c r="D20" i="20"/>
  <c r="G20" i="20" s="1"/>
  <c r="Q18" i="6"/>
  <c r="E20" i="20"/>
  <c r="C20" i="20"/>
  <c r="D19" i="20"/>
  <c r="J19" i="20"/>
  <c r="D17" i="6"/>
  <c r="O17" i="6" s="1"/>
  <c r="G19" i="20"/>
  <c r="E19" i="20"/>
  <c r="C19" i="20"/>
  <c r="D18" i="20"/>
  <c r="H18" i="20" s="1"/>
  <c r="D16" i="6"/>
  <c r="E18" i="20"/>
  <c r="C18" i="20"/>
  <c r="D17" i="20"/>
  <c r="H17" i="20" s="1"/>
  <c r="D15" i="6"/>
  <c r="Q15" i="6" s="1"/>
  <c r="J15" i="6"/>
  <c r="G17" i="20"/>
  <c r="E17" i="20"/>
  <c r="C17" i="20"/>
  <c r="D16" i="20"/>
  <c r="J16" i="20" s="1"/>
  <c r="D14" i="6"/>
  <c r="E16" i="20"/>
  <c r="C16" i="20"/>
  <c r="D15" i="20"/>
  <c r="F15" i="20" s="1"/>
  <c r="D13" i="6"/>
  <c r="O13" i="6" s="1"/>
  <c r="J13" i="6"/>
  <c r="E15" i="20"/>
  <c r="C15" i="20"/>
  <c r="D14" i="20"/>
  <c r="D12" i="6"/>
  <c r="J12" i="6" s="1"/>
  <c r="E14" i="20"/>
  <c r="C14" i="20"/>
  <c r="D13" i="20"/>
  <c r="D11" i="6"/>
  <c r="J11" i="6" s="1"/>
  <c r="E13" i="20"/>
  <c r="C13" i="20"/>
  <c r="D12" i="20"/>
  <c r="D10" i="6"/>
  <c r="O10" i="6" s="1"/>
  <c r="E12" i="20"/>
  <c r="C12" i="20"/>
  <c r="D11" i="20"/>
  <c r="D9" i="6"/>
  <c r="O9" i="6" s="1"/>
  <c r="E11" i="20"/>
  <c r="C11" i="20"/>
  <c r="D10" i="20"/>
  <c r="D8" i="6"/>
  <c r="J8" i="6" s="1"/>
  <c r="E10" i="20"/>
  <c r="C10" i="20"/>
  <c r="D9" i="20"/>
  <c r="D7" i="6"/>
  <c r="J7" i="6" s="1"/>
  <c r="E9" i="20"/>
  <c r="C9" i="20"/>
  <c r="D8" i="20"/>
  <c r="D6" i="6"/>
  <c r="O6" i="6" s="1"/>
  <c r="G12" i="13" s="1"/>
  <c r="E8" i="20"/>
  <c r="C8" i="20"/>
  <c r="G57" i="10"/>
  <c r="B57" i="10"/>
  <c r="H56" i="10"/>
  <c r="B56" i="10"/>
  <c r="G55" i="10"/>
  <c r="H55" i="10"/>
  <c r="B55" i="10"/>
  <c r="G54" i="10"/>
  <c r="H54" i="10"/>
  <c r="B54" i="10"/>
  <c r="G53" i="10"/>
  <c r="H53" i="10"/>
  <c r="B53" i="10"/>
  <c r="B52" i="10"/>
  <c r="G51" i="10"/>
  <c r="H51" i="10"/>
  <c r="B51" i="10"/>
  <c r="G50" i="10"/>
  <c r="B50" i="10"/>
  <c r="G49" i="10"/>
  <c r="H49" i="10"/>
  <c r="B49" i="10"/>
  <c r="B48" i="10"/>
  <c r="G47" i="10"/>
  <c r="H47" i="10"/>
  <c r="B47" i="10"/>
  <c r="G46" i="10"/>
  <c r="B46" i="10"/>
  <c r="G45" i="10"/>
  <c r="H45" i="10"/>
  <c r="B45" i="10"/>
  <c r="G44" i="10"/>
  <c r="H44" i="10"/>
  <c r="B44" i="10"/>
  <c r="G43" i="10"/>
  <c r="H43" i="10"/>
  <c r="B43" i="10"/>
  <c r="G42" i="10"/>
  <c r="H42" i="10"/>
  <c r="B42" i="10"/>
  <c r="G41" i="10"/>
  <c r="H41" i="10"/>
  <c r="B41" i="10"/>
  <c r="G40" i="10"/>
  <c r="H40" i="10"/>
  <c r="B40" i="10"/>
  <c r="G39" i="10"/>
  <c r="H39" i="10"/>
  <c r="B39" i="10"/>
  <c r="G38" i="10"/>
  <c r="H38" i="10"/>
  <c r="B38" i="10"/>
  <c r="G37" i="10"/>
  <c r="H37" i="10"/>
  <c r="B37" i="10"/>
  <c r="G36" i="10"/>
  <c r="H36" i="10"/>
  <c r="B36" i="10"/>
  <c r="G35" i="10"/>
  <c r="H35" i="10"/>
  <c r="B35" i="10"/>
  <c r="G34" i="10"/>
  <c r="H34" i="10"/>
  <c r="B34" i="10"/>
  <c r="G33" i="10"/>
  <c r="H33" i="10"/>
  <c r="B33" i="10"/>
  <c r="G32" i="10"/>
  <c r="H32" i="10"/>
  <c r="B32" i="10"/>
  <c r="B31" i="10"/>
  <c r="G30" i="10"/>
  <c r="H30" i="10"/>
  <c r="B30" i="10"/>
  <c r="G29" i="10"/>
  <c r="B29" i="10"/>
  <c r="G28" i="10"/>
  <c r="H28" i="10"/>
  <c r="B28" i="10"/>
  <c r="G27" i="10"/>
  <c r="H27" i="10"/>
  <c r="B27" i="10"/>
  <c r="G26" i="10"/>
  <c r="B26" i="10"/>
  <c r="G25" i="10"/>
  <c r="H25" i="10"/>
  <c r="B25" i="10"/>
  <c r="G24" i="10"/>
  <c r="H24" i="10"/>
  <c r="B24" i="10"/>
  <c r="G23" i="10"/>
  <c r="H23" i="10"/>
  <c r="B23" i="10"/>
  <c r="G22" i="10"/>
  <c r="H22" i="10"/>
  <c r="B22" i="10"/>
  <c r="G21" i="10"/>
  <c r="H21" i="10"/>
  <c r="B21" i="10"/>
  <c r="G20" i="10"/>
  <c r="H20" i="10"/>
  <c r="B20" i="10"/>
  <c r="B19" i="10"/>
  <c r="G18" i="10"/>
  <c r="H18" i="10"/>
  <c r="B18" i="10"/>
  <c r="G17" i="10"/>
  <c r="H17" i="10"/>
  <c r="B17" i="10"/>
  <c r="G16" i="10"/>
  <c r="H16" i="10"/>
  <c r="B16" i="10"/>
  <c r="B15" i="10"/>
  <c r="B14" i="10"/>
  <c r="B13" i="10"/>
  <c r="B12" i="10"/>
  <c r="B11" i="10"/>
  <c r="B10" i="10"/>
  <c r="B9" i="10"/>
  <c r="F6" i="27"/>
  <c r="B5" i="27"/>
  <c r="W54" i="26"/>
  <c r="S13" i="26"/>
  <c r="S14" i="26"/>
  <c r="S15" i="26"/>
  <c r="S17" i="26"/>
  <c r="S18" i="26"/>
  <c r="S19" i="26"/>
  <c r="S21" i="26"/>
  <c r="S23" i="26"/>
  <c r="S25" i="26"/>
  <c r="S29" i="26"/>
  <c r="S30" i="26"/>
  <c r="S33" i="26"/>
  <c r="S35" i="26"/>
  <c r="S37" i="26"/>
  <c r="S41" i="26"/>
  <c r="S45" i="26"/>
  <c r="S46" i="26"/>
  <c r="S49" i="26"/>
  <c r="S50" i="26"/>
  <c r="S51" i="26"/>
  <c r="S54" i="26"/>
  <c r="U54" i="26"/>
  <c r="F54" i="26"/>
  <c r="E54" i="26"/>
  <c r="C54" i="26"/>
  <c r="F53" i="26"/>
  <c r="E53" i="26"/>
  <c r="C53" i="26"/>
  <c r="F52" i="26"/>
  <c r="E52" i="26"/>
  <c r="C52" i="26"/>
  <c r="W51" i="26"/>
  <c r="U51" i="26"/>
  <c r="F51" i="26"/>
  <c r="E51" i="26"/>
  <c r="C51" i="26"/>
  <c r="W50" i="26"/>
  <c r="U50" i="26"/>
  <c r="F50" i="26"/>
  <c r="E50" i="26"/>
  <c r="C50" i="26"/>
  <c r="W49" i="26"/>
  <c r="U49" i="26"/>
  <c r="F49" i="26"/>
  <c r="E49" i="26"/>
  <c r="C49" i="26"/>
  <c r="U48" i="26"/>
  <c r="F48" i="26"/>
  <c r="E48" i="26"/>
  <c r="C48" i="26"/>
  <c r="W47" i="26"/>
  <c r="U47" i="26"/>
  <c r="F47" i="26"/>
  <c r="E47" i="26"/>
  <c r="C47" i="26"/>
  <c r="W46" i="26"/>
  <c r="F46" i="26"/>
  <c r="E46" i="26"/>
  <c r="C46" i="26"/>
  <c r="W45" i="26"/>
  <c r="U45" i="26"/>
  <c r="F45" i="26"/>
  <c r="E45" i="26"/>
  <c r="C45" i="26"/>
  <c r="U44" i="26"/>
  <c r="F44" i="26"/>
  <c r="E44" i="26"/>
  <c r="C44" i="26"/>
  <c r="F43" i="26"/>
  <c r="E43" i="26"/>
  <c r="C43" i="26"/>
  <c r="U42" i="26"/>
  <c r="F42" i="26"/>
  <c r="E42" i="26"/>
  <c r="C42" i="26"/>
  <c r="W41" i="26"/>
  <c r="U41" i="26"/>
  <c r="F41" i="26"/>
  <c r="E41" i="26"/>
  <c r="C41" i="26"/>
  <c r="U40" i="26"/>
  <c r="F40" i="26"/>
  <c r="E40" i="26"/>
  <c r="C40" i="26"/>
  <c r="F39" i="26"/>
  <c r="E39" i="26"/>
  <c r="C39" i="26"/>
  <c r="U38" i="26"/>
  <c r="F38" i="26"/>
  <c r="E38" i="26"/>
  <c r="C38" i="26"/>
  <c r="W37" i="26"/>
  <c r="U37" i="26"/>
  <c r="F37" i="26"/>
  <c r="E37" i="26"/>
  <c r="C37" i="26"/>
  <c r="U36" i="26"/>
  <c r="F36" i="26"/>
  <c r="E36" i="26"/>
  <c r="C36" i="26"/>
  <c r="F35" i="26"/>
  <c r="E35" i="26"/>
  <c r="C35" i="26"/>
  <c r="F34" i="26"/>
  <c r="E34" i="26"/>
  <c r="C34" i="26"/>
  <c r="W33" i="26"/>
  <c r="U33" i="26"/>
  <c r="F33" i="26"/>
  <c r="E33" i="26"/>
  <c r="C33" i="26"/>
  <c r="U32" i="26"/>
  <c r="F32" i="26"/>
  <c r="E32" i="26"/>
  <c r="C32" i="26"/>
  <c r="F31" i="26"/>
  <c r="E31" i="26"/>
  <c r="C31" i="26"/>
  <c r="F30" i="26"/>
  <c r="E30" i="26"/>
  <c r="C30" i="26"/>
  <c r="W29" i="26"/>
  <c r="U29" i="26"/>
  <c r="F29" i="26"/>
  <c r="E29" i="26"/>
  <c r="C29" i="26"/>
  <c r="U28" i="26"/>
  <c r="F28" i="26"/>
  <c r="E28" i="26"/>
  <c r="C28" i="26"/>
  <c r="U27" i="26"/>
  <c r="F27" i="26"/>
  <c r="E27" i="26"/>
  <c r="C27" i="26"/>
  <c r="W26" i="26"/>
  <c r="U26" i="26"/>
  <c r="F26" i="26"/>
  <c r="E26" i="26"/>
  <c r="C26" i="26"/>
  <c r="W25" i="26"/>
  <c r="U25" i="26"/>
  <c r="F25" i="26"/>
  <c r="E25" i="26"/>
  <c r="C25" i="26"/>
  <c r="U24" i="26"/>
  <c r="F24" i="26"/>
  <c r="E24" i="26"/>
  <c r="C24" i="26"/>
  <c r="F23" i="26"/>
  <c r="E23" i="26"/>
  <c r="C23" i="26"/>
  <c r="U22" i="26"/>
  <c r="F22" i="26"/>
  <c r="E22" i="26"/>
  <c r="C22" i="26"/>
  <c r="W21" i="26"/>
  <c r="U21" i="26"/>
  <c r="F21" i="26"/>
  <c r="E21" i="26"/>
  <c r="C21" i="26"/>
  <c r="U20" i="26"/>
  <c r="F20" i="26"/>
  <c r="E20" i="26"/>
  <c r="C20" i="26"/>
  <c r="W19" i="26"/>
  <c r="F19" i="26"/>
  <c r="E19" i="26"/>
  <c r="C19" i="26"/>
  <c r="F18" i="26"/>
  <c r="E18" i="26"/>
  <c r="C18" i="26"/>
  <c r="W17" i="26"/>
  <c r="U17" i="26"/>
  <c r="F17" i="26"/>
  <c r="E17" i="26"/>
  <c r="C17" i="26"/>
  <c r="W16" i="26"/>
  <c r="U16" i="26"/>
  <c r="F16" i="26"/>
  <c r="E16" i="26"/>
  <c r="C16" i="26"/>
  <c r="W15" i="26"/>
  <c r="F15" i="26"/>
  <c r="E15" i="26"/>
  <c r="C15" i="26"/>
  <c r="W14" i="26"/>
  <c r="U14" i="26"/>
  <c r="F14" i="26"/>
  <c r="E14" i="26"/>
  <c r="C14" i="26"/>
  <c r="W13" i="26"/>
  <c r="U13" i="26"/>
  <c r="F13" i="26"/>
  <c r="E13" i="26"/>
  <c r="C13" i="26"/>
  <c r="F12" i="26"/>
  <c r="E12" i="26"/>
  <c r="C12" i="26"/>
  <c r="F11" i="26"/>
  <c r="E11" i="26"/>
  <c r="C11" i="26"/>
  <c r="F10" i="26"/>
  <c r="E10" i="26"/>
  <c r="C10" i="26"/>
  <c r="F9" i="26"/>
  <c r="E9" i="26"/>
  <c r="C9" i="26"/>
  <c r="F8" i="26"/>
  <c r="E8" i="26"/>
  <c r="C8" i="26"/>
  <c r="F7" i="26"/>
  <c r="E7" i="26"/>
  <c r="C7" i="26"/>
  <c r="F6" i="26"/>
  <c r="E6" i="26"/>
  <c r="C6" i="26"/>
  <c r="F5" i="26"/>
  <c r="E5" i="26"/>
  <c r="C5" i="26"/>
  <c r="F4" i="26"/>
  <c r="D3" i="26"/>
  <c r="E54" i="19"/>
  <c r="D54" i="19"/>
  <c r="B54" i="19"/>
  <c r="E53" i="19"/>
  <c r="D53" i="19"/>
  <c r="B53" i="19"/>
  <c r="E52" i="19"/>
  <c r="D52" i="19"/>
  <c r="B52" i="19"/>
  <c r="E51" i="19"/>
  <c r="D51" i="19"/>
  <c r="B51" i="19"/>
  <c r="E50" i="19"/>
  <c r="D50" i="19"/>
  <c r="B50" i="19"/>
  <c r="E49" i="19"/>
  <c r="D49" i="19"/>
  <c r="B49" i="19"/>
  <c r="E48" i="19"/>
  <c r="D48" i="19"/>
  <c r="B48" i="19"/>
  <c r="E47" i="19"/>
  <c r="D47" i="19"/>
  <c r="B47" i="19"/>
  <c r="E46" i="19"/>
  <c r="D46" i="19"/>
  <c r="B46" i="19"/>
  <c r="E45" i="19"/>
  <c r="D45" i="19"/>
  <c r="B45" i="19"/>
  <c r="E44" i="19"/>
  <c r="D44" i="19"/>
  <c r="B44" i="19"/>
  <c r="E43" i="19"/>
  <c r="D43" i="19"/>
  <c r="B43" i="19"/>
  <c r="E42" i="19"/>
  <c r="D42" i="19"/>
  <c r="B42" i="19"/>
  <c r="E41" i="19"/>
  <c r="D41" i="19"/>
  <c r="B41" i="19"/>
  <c r="E40" i="19"/>
  <c r="D40" i="19"/>
  <c r="B40" i="19"/>
  <c r="E39" i="19"/>
  <c r="D39" i="19"/>
  <c r="B39" i="19"/>
  <c r="E38" i="19"/>
  <c r="D38" i="19"/>
  <c r="B38" i="19"/>
  <c r="E37" i="19"/>
  <c r="D37" i="19"/>
  <c r="B37" i="19"/>
  <c r="E36" i="19"/>
  <c r="D36" i="19"/>
  <c r="B36" i="19"/>
  <c r="E35" i="19"/>
  <c r="D35" i="19"/>
  <c r="B35" i="19"/>
  <c r="E34" i="19"/>
  <c r="D34" i="19"/>
  <c r="B34" i="19"/>
  <c r="E33" i="19"/>
  <c r="D33" i="19"/>
  <c r="B33" i="19"/>
  <c r="E32" i="19"/>
  <c r="D32" i="19"/>
  <c r="B32" i="19"/>
  <c r="E31" i="19"/>
  <c r="D31" i="19"/>
  <c r="B31" i="19"/>
  <c r="E30" i="19"/>
  <c r="D30" i="19"/>
  <c r="B30" i="19"/>
  <c r="E29" i="19"/>
  <c r="D29" i="19"/>
  <c r="B29" i="19"/>
  <c r="E28" i="19"/>
  <c r="D28" i="19"/>
  <c r="B28" i="19"/>
  <c r="E27" i="19"/>
  <c r="D27" i="19"/>
  <c r="B27" i="19"/>
  <c r="E26" i="19"/>
  <c r="D26" i="19"/>
  <c r="B26" i="19"/>
  <c r="E25" i="19"/>
  <c r="D25" i="19"/>
  <c r="B25" i="19"/>
  <c r="E24" i="19"/>
  <c r="D24" i="19"/>
  <c r="B24" i="19"/>
  <c r="E23" i="19"/>
  <c r="D23" i="19"/>
  <c r="B23" i="19"/>
  <c r="E22" i="19"/>
  <c r="D22" i="19"/>
  <c r="B22" i="19"/>
  <c r="E21" i="19"/>
  <c r="D21" i="19"/>
  <c r="B21" i="19"/>
  <c r="E20" i="19"/>
  <c r="D20" i="19"/>
  <c r="B20" i="19"/>
  <c r="E19" i="19"/>
  <c r="D19" i="19"/>
  <c r="B19" i="19"/>
  <c r="E18" i="19"/>
  <c r="D18" i="19"/>
  <c r="B18" i="19"/>
  <c r="E17" i="19"/>
  <c r="D17" i="19"/>
  <c r="B17" i="19"/>
  <c r="E16" i="19"/>
  <c r="D16" i="19"/>
  <c r="B16" i="19"/>
  <c r="E15" i="19"/>
  <c r="D15" i="19"/>
  <c r="B15" i="19"/>
  <c r="E14" i="19"/>
  <c r="D14" i="19"/>
  <c r="B14" i="19"/>
  <c r="E13" i="19"/>
  <c r="D13" i="19"/>
  <c r="B13" i="19"/>
  <c r="E12" i="19"/>
  <c r="D12" i="19"/>
  <c r="B12" i="19"/>
  <c r="E11" i="19"/>
  <c r="D11" i="19"/>
  <c r="B11" i="19"/>
  <c r="E10" i="19"/>
  <c r="D10" i="19"/>
  <c r="B10" i="19"/>
  <c r="E9" i="19"/>
  <c r="D9" i="19"/>
  <c r="B9" i="19"/>
  <c r="E8" i="19"/>
  <c r="D8" i="19"/>
  <c r="B8" i="19"/>
  <c r="E7" i="19"/>
  <c r="D7" i="19"/>
  <c r="B7" i="19"/>
  <c r="E6" i="19"/>
  <c r="D6" i="19"/>
  <c r="B6" i="19"/>
  <c r="I7" i="16"/>
  <c r="N7" i="16"/>
  <c r="I12" i="16"/>
  <c r="I15" i="16"/>
  <c r="N15" i="16"/>
  <c r="I16" i="16"/>
  <c r="N16" i="16"/>
  <c r="N18" i="16"/>
  <c r="I19" i="16"/>
  <c r="N19" i="16"/>
  <c r="I20" i="16"/>
  <c r="N20" i="16"/>
  <c r="I23" i="16"/>
  <c r="N23" i="16"/>
  <c r="I24" i="16"/>
  <c r="N24" i="16"/>
  <c r="N26" i="16"/>
  <c r="I27" i="16"/>
  <c r="N27" i="16"/>
  <c r="I28" i="16"/>
  <c r="N28" i="16"/>
  <c r="I31" i="16"/>
  <c r="N31" i="16"/>
  <c r="I32" i="16"/>
  <c r="N32" i="16"/>
  <c r="I34" i="16"/>
  <c r="I35" i="16"/>
  <c r="N35" i="16"/>
  <c r="I36" i="16"/>
  <c r="N36" i="16"/>
  <c r="N37" i="16"/>
  <c r="I39" i="16"/>
  <c r="N39" i="16"/>
  <c r="I40" i="16"/>
  <c r="N40" i="16"/>
  <c r="I42" i="16"/>
  <c r="I43" i="16"/>
  <c r="N43" i="16"/>
  <c r="I44" i="16"/>
  <c r="N44" i="16"/>
  <c r="N45" i="16"/>
  <c r="I47" i="16"/>
  <c r="N47" i="16"/>
  <c r="I48" i="16"/>
  <c r="N48" i="16"/>
  <c r="I50" i="16"/>
  <c r="I51" i="16"/>
  <c r="N51" i="16"/>
  <c r="I52" i="16"/>
  <c r="N52" i="16"/>
  <c r="N53" i="16"/>
  <c r="I55" i="16"/>
  <c r="N55" i="16"/>
  <c r="E54" i="21"/>
  <c r="D54" i="21"/>
  <c r="C54" i="21"/>
  <c r="E53" i="21"/>
  <c r="D53" i="21"/>
  <c r="C53" i="21"/>
  <c r="E52" i="21"/>
  <c r="D52" i="21"/>
  <c r="C52" i="21"/>
  <c r="E51" i="21"/>
  <c r="D51" i="21"/>
  <c r="C51" i="21"/>
  <c r="E50" i="21"/>
  <c r="D50" i="21"/>
  <c r="C50" i="21"/>
  <c r="E49" i="21"/>
  <c r="D49" i="21"/>
  <c r="C49" i="21"/>
  <c r="E48" i="21"/>
  <c r="D48" i="21"/>
  <c r="C48" i="21"/>
  <c r="E47" i="21"/>
  <c r="D47" i="21"/>
  <c r="C47" i="21"/>
  <c r="E46" i="21"/>
  <c r="D46" i="21"/>
  <c r="C46" i="21"/>
  <c r="E45" i="21"/>
  <c r="D45" i="21"/>
  <c r="C45" i="21"/>
  <c r="E44" i="21"/>
  <c r="D44" i="21"/>
  <c r="C44" i="21"/>
  <c r="E43" i="21"/>
  <c r="D43" i="21"/>
  <c r="C43" i="21"/>
  <c r="E42" i="21"/>
  <c r="D42" i="21"/>
  <c r="C42" i="21"/>
  <c r="E41" i="21"/>
  <c r="D41" i="21"/>
  <c r="C41" i="21"/>
  <c r="E40" i="21"/>
  <c r="D40" i="21"/>
  <c r="C40" i="21"/>
  <c r="E39" i="21"/>
  <c r="D39" i="21"/>
  <c r="C39" i="21"/>
  <c r="E38" i="21"/>
  <c r="D38" i="21"/>
  <c r="C38" i="21"/>
  <c r="E37" i="21"/>
  <c r="D37" i="21"/>
  <c r="C37" i="21"/>
  <c r="E36" i="21"/>
  <c r="D36" i="21"/>
  <c r="C36" i="21"/>
  <c r="E35" i="21"/>
  <c r="D35" i="21"/>
  <c r="C35" i="21"/>
  <c r="E34" i="21"/>
  <c r="D34" i="21"/>
  <c r="C34" i="21"/>
  <c r="E33" i="21"/>
  <c r="D33" i="21"/>
  <c r="C33" i="21"/>
  <c r="E32" i="21"/>
  <c r="D32" i="21"/>
  <c r="C32" i="21"/>
  <c r="E31" i="21"/>
  <c r="D31" i="21"/>
  <c r="C31" i="21"/>
  <c r="E30" i="21"/>
  <c r="D30" i="21"/>
  <c r="C30" i="21"/>
  <c r="E29" i="21"/>
  <c r="D29" i="21"/>
  <c r="C29" i="21"/>
  <c r="E28" i="21"/>
  <c r="D28" i="21"/>
  <c r="C28" i="21"/>
  <c r="E27" i="21"/>
  <c r="D27" i="21"/>
  <c r="C27" i="21"/>
  <c r="E26" i="21"/>
  <c r="D26" i="21"/>
  <c r="C26" i="21"/>
  <c r="E25" i="21"/>
  <c r="D25" i="21"/>
  <c r="C25" i="21"/>
  <c r="E24" i="21"/>
  <c r="D24" i="21"/>
  <c r="C24" i="21"/>
  <c r="E23" i="21"/>
  <c r="D23" i="21"/>
  <c r="C23" i="21"/>
  <c r="E22" i="21"/>
  <c r="D22" i="21"/>
  <c r="C22" i="21"/>
  <c r="E21" i="21"/>
  <c r="D21" i="21"/>
  <c r="C21" i="21"/>
  <c r="E20" i="21"/>
  <c r="D20" i="21"/>
  <c r="C20" i="21"/>
  <c r="E19" i="21"/>
  <c r="D19" i="21"/>
  <c r="C19" i="21"/>
  <c r="E18" i="21"/>
  <c r="D18" i="21"/>
  <c r="C18" i="21"/>
  <c r="E17" i="21"/>
  <c r="D17" i="21"/>
  <c r="C17" i="21"/>
  <c r="E16" i="21"/>
  <c r="D16" i="21"/>
  <c r="C16" i="21"/>
  <c r="E15" i="21"/>
  <c r="D15" i="21"/>
  <c r="C15" i="21"/>
  <c r="E14" i="21"/>
  <c r="D14" i="21"/>
  <c r="C14" i="21"/>
  <c r="E13" i="21"/>
  <c r="D13" i="21"/>
  <c r="C13" i="21"/>
  <c r="E12" i="21"/>
  <c r="D12" i="21"/>
  <c r="C12" i="21"/>
  <c r="E11" i="21"/>
  <c r="D11" i="21"/>
  <c r="C11" i="21"/>
  <c r="E10" i="21"/>
  <c r="D10" i="21"/>
  <c r="C10" i="21"/>
  <c r="E9" i="21"/>
  <c r="D9" i="21"/>
  <c r="C9" i="21"/>
  <c r="E8" i="21"/>
  <c r="D8" i="21"/>
  <c r="C8" i="21"/>
  <c r="E7" i="21"/>
  <c r="D7" i="21"/>
  <c r="C7" i="21"/>
  <c r="E6" i="21"/>
  <c r="D6" i="21"/>
  <c r="C6" i="21"/>
  <c r="J57" i="22"/>
  <c r="H57" i="22"/>
  <c r="G57" i="22"/>
  <c r="F57" i="22"/>
  <c r="E57" i="22"/>
  <c r="D57" i="22"/>
  <c r="C57" i="22"/>
  <c r="B57" i="22"/>
  <c r="J56" i="22"/>
  <c r="H56" i="22"/>
  <c r="G56" i="22"/>
  <c r="F56" i="22"/>
  <c r="E56" i="22"/>
  <c r="D56" i="22"/>
  <c r="C56" i="22"/>
  <c r="B56" i="22"/>
  <c r="J55" i="22"/>
  <c r="H55" i="22"/>
  <c r="G55" i="22"/>
  <c r="F55" i="22"/>
  <c r="E55" i="22"/>
  <c r="D55" i="22"/>
  <c r="C55" i="22"/>
  <c r="B55" i="22"/>
  <c r="J54" i="22"/>
  <c r="H54" i="22"/>
  <c r="G54" i="22"/>
  <c r="F54" i="22"/>
  <c r="E54" i="22"/>
  <c r="D54" i="22"/>
  <c r="C54" i="22"/>
  <c r="B54" i="22"/>
  <c r="J53" i="22"/>
  <c r="H53" i="22"/>
  <c r="G53" i="22"/>
  <c r="F53" i="22"/>
  <c r="E53" i="22"/>
  <c r="D53" i="22"/>
  <c r="C53" i="22"/>
  <c r="B53" i="22"/>
  <c r="J52" i="22"/>
  <c r="H52" i="22"/>
  <c r="G52" i="22"/>
  <c r="F52" i="22"/>
  <c r="E52" i="22"/>
  <c r="D52" i="22"/>
  <c r="C52" i="22"/>
  <c r="B52" i="22"/>
  <c r="J51" i="22"/>
  <c r="H51" i="22"/>
  <c r="G51" i="22"/>
  <c r="F51" i="22"/>
  <c r="E51" i="22"/>
  <c r="D51" i="22"/>
  <c r="C51" i="22"/>
  <c r="B51" i="22"/>
  <c r="J50" i="22"/>
  <c r="H50" i="22"/>
  <c r="G50" i="22"/>
  <c r="F50" i="22"/>
  <c r="E50" i="22"/>
  <c r="D50" i="22"/>
  <c r="C50" i="22"/>
  <c r="B50" i="22"/>
  <c r="J49" i="22"/>
  <c r="H49" i="22"/>
  <c r="G49" i="22"/>
  <c r="F49" i="22"/>
  <c r="E49" i="22"/>
  <c r="D49" i="22"/>
  <c r="C49" i="22"/>
  <c r="B49" i="22"/>
  <c r="J48" i="22"/>
  <c r="H48" i="22"/>
  <c r="G48" i="22"/>
  <c r="F48" i="22"/>
  <c r="E48" i="22"/>
  <c r="D48" i="22"/>
  <c r="C48" i="22"/>
  <c r="B48" i="22"/>
  <c r="J47" i="22"/>
  <c r="H47" i="22"/>
  <c r="G47" i="22"/>
  <c r="F47" i="22"/>
  <c r="E47" i="22"/>
  <c r="D47" i="22"/>
  <c r="C47" i="22"/>
  <c r="B47" i="22"/>
  <c r="J46" i="22"/>
  <c r="H46" i="22"/>
  <c r="G46" i="22"/>
  <c r="F46" i="22"/>
  <c r="E46" i="22"/>
  <c r="D46" i="22"/>
  <c r="C46" i="22"/>
  <c r="B46" i="22"/>
  <c r="J45" i="22"/>
  <c r="H45" i="22"/>
  <c r="G45" i="22"/>
  <c r="F45" i="22"/>
  <c r="E45" i="22"/>
  <c r="D45" i="22"/>
  <c r="C45" i="22"/>
  <c r="B45" i="22"/>
  <c r="J44" i="22"/>
  <c r="H44" i="22"/>
  <c r="G44" i="22"/>
  <c r="F44" i="22"/>
  <c r="E44" i="22"/>
  <c r="D44" i="22"/>
  <c r="C44" i="22"/>
  <c r="B44" i="22"/>
  <c r="J43" i="22"/>
  <c r="H43" i="22"/>
  <c r="G43" i="22"/>
  <c r="F43" i="22"/>
  <c r="E43" i="22"/>
  <c r="D43" i="22"/>
  <c r="C43" i="22"/>
  <c r="B43" i="22"/>
  <c r="J42" i="22"/>
  <c r="H42" i="22"/>
  <c r="G42" i="22"/>
  <c r="F42" i="22"/>
  <c r="E42" i="22"/>
  <c r="D42" i="22"/>
  <c r="C42" i="22"/>
  <c r="B42" i="22"/>
  <c r="J41" i="22"/>
  <c r="H41" i="22"/>
  <c r="G41" i="22"/>
  <c r="F41" i="22"/>
  <c r="E41" i="22"/>
  <c r="D41" i="22"/>
  <c r="C41" i="22"/>
  <c r="B41" i="22"/>
  <c r="J40" i="22"/>
  <c r="H40" i="22"/>
  <c r="G40" i="22"/>
  <c r="F40" i="22"/>
  <c r="E40" i="22"/>
  <c r="D40" i="22"/>
  <c r="C40" i="22"/>
  <c r="B40" i="22"/>
  <c r="J39" i="22"/>
  <c r="H39" i="22"/>
  <c r="G39" i="22"/>
  <c r="F39" i="22"/>
  <c r="E39" i="22"/>
  <c r="D39" i="22"/>
  <c r="C39" i="22"/>
  <c r="B39" i="22"/>
  <c r="J38" i="22"/>
  <c r="H38" i="22"/>
  <c r="G38" i="22"/>
  <c r="F38" i="22"/>
  <c r="E38" i="22"/>
  <c r="D38" i="22"/>
  <c r="C38" i="22"/>
  <c r="B38" i="22"/>
  <c r="J37" i="22"/>
  <c r="H37" i="22"/>
  <c r="G37" i="22"/>
  <c r="F37" i="22"/>
  <c r="E37" i="22"/>
  <c r="D37" i="22"/>
  <c r="C37" i="22"/>
  <c r="B37" i="22"/>
  <c r="J36" i="22"/>
  <c r="H36" i="22"/>
  <c r="G36" i="22"/>
  <c r="F36" i="22"/>
  <c r="E36" i="22"/>
  <c r="D36" i="22"/>
  <c r="C36" i="22"/>
  <c r="B36" i="22"/>
  <c r="J35" i="22"/>
  <c r="H35" i="22"/>
  <c r="G35" i="22"/>
  <c r="F35" i="22"/>
  <c r="E35" i="22"/>
  <c r="D35" i="22"/>
  <c r="C35" i="22"/>
  <c r="B35" i="22"/>
  <c r="J34" i="22"/>
  <c r="H34" i="22"/>
  <c r="G34" i="22"/>
  <c r="F34" i="22"/>
  <c r="E34" i="22"/>
  <c r="D34" i="22"/>
  <c r="C34" i="22"/>
  <c r="B34" i="22"/>
  <c r="J33" i="22"/>
  <c r="H33" i="22"/>
  <c r="G33" i="22"/>
  <c r="F33" i="22"/>
  <c r="E33" i="22"/>
  <c r="D33" i="22"/>
  <c r="C33" i="22"/>
  <c r="B33" i="22"/>
  <c r="J32" i="22"/>
  <c r="H32" i="22"/>
  <c r="G32" i="22"/>
  <c r="F32" i="22"/>
  <c r="E32" i="22"/>
  <c r="D32" i="22"/>
  <c r="C32" i="22"/>
  <c r="B32" i="22"/>
  <c r="J31" i="22"/>
  <c r="H31" i="22"/>
  <c r="G31" i="22"/>
  <c r="F31" i="22"/>
  <c r="E31" i="22"/>
  <c r="D31" i="22"/>
  <c r="C31" i="22"/>
  <c r="B31" i="22"/>
  <c r="J30" i="22"/>
  <c r="H30" i="22"/>
  <c r="G30" i="22"/>
  <c r="F30" i="22"/>
  <c r="E30" i="22"/>
  <c r="D30" i="22"/>
  <c r="C30" i="22"/>
  <c r="B30" i="22"/>
  <c r="J29" i="22"/>
  <c r="H29" i="22"/>
  <c r="G29" i="22"/>
  <c r="F29" i="22"/>
  <c r="E29" i="22"/>
  <c r="D29" i="22"/>
  <c r="C29" i="22"/>
  <c r="B29" i="22"/>
  <c r="J28" i="22"/>
  <c r="H28" i="22"/>
  <c r="G28" i="22"/>
  <c r="F28" i="22"/>
  <c r="E28" i="22"/>
  <c r="D28" i="22"/>
  <c r="C28" i="22"/>
  <c r="B28" i="22"/>
  <c r="J27" i="22"/>
  <c r="H27" i="22"/>
  <c r="G27" i="22"/>
  <c r="F27" i="22"/>
  <c r="E27" i="22"/>
  <c r="D27" i="22"/>
  <c r="C27" i="22"/>
  <c r="B27" i="22"/>
  <c r="J26" i="22"/>
  <c r="H26" i="22"/>
  <c r="G26" i="22"/>
  <c r="F26" i="22"/>
  <c r="E26" i="22"/>
  <c r="D26" i="22"/>
  <c r="C26" i="22"/>
  <c r="B26" i="22"/>
  <c r="J25" i="22"/>
  <c r="H25" i="22"/>
  <c r="G25" i="22"/>
  <c r="F25" i="22"/>
  <c r="E25" i="22"/>
  <c r="D25" i="22"/>
  <c r="C25" i="22"/>
  <c r="B25" i="22"/>
  <c r="J24" i="22"/>
  <c r="H24" i="22"/>
  <c r="G24" i="22"/>
  <c r="F24" i="22"/>
  <c r="E24" i="22"/>
  <c r="D24" i="22"/>
  <c r="C24" i="22"/>
  <c r="B24" i="22"/>
  <c r="J23" i="22"/>
  <c r="H23" i="22"/>
  <c r="G23" i="22"/>
  <c r="F23" i="22"/>
  <c r="E23" i="22"/>
  <c r="D23" i="22"/>
  <c r="C23" i="22"/>
  <c r="B23" i="22"/>
  <c r="J22" i="22"/>
  <c r="H22" i="22"/>
  <c r="G22" i="22"/>
  <c r="F22" i="22"/>
  <c r="E22" i="22"/>
  <c r="D22" i="22"/>
  <c r="C22" i="22"/>
  <c r="B22" i="22"/>
  <c r="J21" i="22"/>
  <c r="H21" i="22"/>
  <c r="G21" i="22"/>
  <c r="F21" i="22"/>
  <c r="E21" i="22"/>
  <c r="D21" i="22"/>
  <c r="C21" i="22"/>
  <c r="B21" i="22"/>
  <c r="J20" i="22"/>
  <c r="H20" i="22"/>
  <c r="G20" i="22"/>
  <c r="F20" i="22"/>
  <c r="E20" i="22"/>
  <c r="D20" i="22"/>
  <c r="C20" i="22"/>
  <c r="B20" i="22"/>
  <c r="J19" i="22"/>
  <c r="H19" i="22"/>
  <c r="G19" i="22"/>
  <c r="F19" i="22"/>
  <c r="E19" i="22"/>
  <c r="D19" i="22"/>
  <c r="C19" i="22"/>
  <c r="B19" i="22"/>
  <c r="J18" i="22"/>
  <c r="H18" i="22"/>
  <c r="G18" i="22"/>
  <c r="F18" i="22"/>
  <c r="E18" i="22"/>
  <c r="D18" i="22"/>
  <c r="C18" i="22"/>
  <c r="B18" i="22"/>
  <c r="J17" i="22"/>
  <c r="H17" i="22"/>
  <c r="G17" i="22"/>
  <c r="F17" i="22"/>
  <c r="E17" i="22"/>
  <c r="D17" i="22"/>
  <c r="C17" i="22"/>
  <c r="B17" i="22"/>
  <c r="J16" i="22"/>
  <c r="H16" i="22"/>
  <c r="G16" i="22"/>
  <c r="F16" i="22"/>
  <c r="E16" i="22"/>
  <c r="D16" i="22"/>
  <c r="C16" i="22"/>
  <c r="B16" i="22"/>
  <c r="J15" i="22"/>
  <c r="H15" i="22"/>
  <c r="G15" i="22"/>
  <c r="F15" i="22"/>
  <c r="E15" i="22"/>
  <c r="D15" i="22"/>
  <c r="C15" i="22"/>
  <c r="B15" i="22"/>
  <c r="J14" i="22"/>
  <c r="H14" i="22"/>
  <c r="G14" i="22"/>
  <c r="F14" i="22"/>
  <c r="E14" i="22"/>
  <c r="D14" i="22"/>
  <c r="C14" i="22"/>
  <c r="B14" i="22"/>
  <c r="J13" i="22"/>
  <c r="H13" i="22"/>
  <c r="G13" i="22"/>
  <c r="F13" i="22"/>
  <c r="E13" i="22"/>
  <c r="D13" i="22"/>
  <c r="C13" i="22"/>
  <c r="B13" i="22"/>
  <c r="J12" i="22"/>
  <c r="H12" i="22"/>
  <c r="G12" i="22"/>
  <c r="F12" i="22"/>
  <c r="E12" i="22"/>
  <c r="D12" i="22"/>
  <c r="C12" i="22"/>
  <c r="B12" i="22"/>
  <c r="J11" i="22"/>
  <c r="H11" i="22"/>
  <c r="G11" i="22"/>
  <c r="F11" i="22"/>
  <c r="E11" i="22"/>
  <c r="D11" i="22"/>
  <c r="C11" i="22"/>
  <c r="B11" i="22"/>
  <c r="J10" i="22"/>
  <c r="H10" i="22"/>
  <c r="G10" i="22"/>
  <c r="F10" i="22"/>
  <c r="E10" i="22"/>
  <c r="D10" i="22"/>
  <c r="C10" i="22"/>
  <c r="B10" i="22"/>
  <c r="J9" i="22"/>
  <c r="H9" i="22"/>
  <c r="G9" i="22"/>
  <c r="F9" i="22"/>
  <c r="E9" i="22"/>
  <c r="D9" i="22"/>
  <c r="C9" i="22"/>
  <c r="B9" i="22"/>
  <c r="F54" i="6"/>
  <c r="E54" i="6"/>
  <c r="C54" i="6"/>
  <c r="F53" i="6"/>
  <c r="E53" i="6"/>
  <c r="C53" i="6"/>
  <c r="F52" i="6"/>
  <c r="E52" i="6"/>
  <c r="C52" i="6"/>
  <c r="F51" i="6"/>
  <c r="E51" i="6"/>
  <c r="C51" i="6"/>
  <c r="F50" i="6"/>
  <c r="E50" i="6"/>
  <c r="C50" i="6"/>
  <c r="F49" i="6"/>
  <c r="E49" i="6"/>
  <c r="C49" i="6"/>
  <c r="F48" i="6"/>
  <c r="E48" i="6"/>
  <c r="C48" i="6"/>
  <c r="F47" i="6"/>
  <c r="E47" i="6"/>
  <c r="C47" i="6"/>
  <c r="F46" i="6"/>
  <c r="E46" i="6"/>
  <c r="C46" i="6"/>
  <c r="F45" i="6"/>
  <c r="E45" i="6"/>
  <c r="C45" i="6"/>
  <c r="F44" i="6"/>
  <c r="E44" i="6"/>
  <c r="C44" i="6"/>
  <c r="F43" i="6"/>
  <c r="E43" i="6"/>
  <c r="C43" i="6"/>
  <c r="F42" i="6"/>
  <c r="E42" i="6"/>
  <c r="C42" i="6"/>
  <c r="F41" i="6"/>
  <c r="E41" i="6"/>
  <c r="C41" i="6"/>
  <c r="F40" i="6"/>
  <c r="E40" i="6"/>
  <c r="C40" i="6"/>
  <c r="F39" i="6"/>
  <c r="E39" i="6"/>
  <c r="C39" i="6"/>
  <c r="F38" i="6"/>
  <c r="E38" i="6"/>
  <c r="C38" i="6"/>
  <c r="F37" i="6"/>
  <c r="E37" i="6"/>
  <c r="C37" i="6"/>
  <c r="F36" i="6"/>
  <c r="E36" i="6"/>
  <c r="C36" i="6"/>
  <c r="F35" i="6"/>
  <c r="E35" i="6"/>
  <c r="C35" i="6"/>
  <c r="F34" i="6"/>
  <c r="E34" i="6"/>
  <c r="C34" i="6"/>
  <c r="F33" i="6"/>
  <c r="E33" i="6"/>
  <c r="C33" i="6"/>
  <c r="F32" i="6"/>
  <c r="E32" i="6"/>
  <c r="C32" i="6"/>
  <c r="F31" i="6"/>
  <c r="E31" i="6"/>
  <c r="C31" i="6"/>
  <c r="F30" i="6"/>
  <c r="E30" i="6"/>
  <c r="C30" i="6"/>
  <c r="F29" i="6"/>
  <c r="E29" i="6"/>
  <c r="C29" i="6"/>
  <c r="F28" i="6"/>
  <c r="E28" i="6"/>
  <c r="C28" i="6"/>
  <c r="F27" i="6"/>
  <c r="E27" i="6"/>
  <c r="C27" i="6"/>
  <c r="F26" i="6"/>
  <c r="E26" i="6"/>
  <c r="C26" i="6"/>
  <c r="F25" i="6"/>
  <c r="E25" i="6"/>
  <c r="C25" i="6"/>
  <c r="F24" i="6"/>
  <c r="E24" i="6"/>
  <c r="C24" i="6"/>
  <c r="F23" i="6"/>
  <c r="E23" i="6"/>
  <c r="C23" i="6"/>
  <c r="F22" i="6"/>
  <c r="E22" i="6"/>
  <c r="C22" i="6"/>
  <c r="F21" i="6"/>
  <c r="E21" i="6"/>
  <c r="C21"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E10" i="6"/>
  <c r="C10" i="6"/>
  <c r="F9" i="6"/>
  <c r="E9" i="6"/>
  <c r="C9" i="6"/>
  <c r="F8" i="6"/>
  <c r="E8" i="6"/>
  <c r="C8" i="6"/>
  <c r="F7" i="6"/>
  <c r="E7" i="6"/>
  <c r="C7" i="6"/>
  <c r="F6" i="6"/>
  <c r="E6" i="6"/>
  <c r="C6" i="6"/>
  <c r="D5" i="6"/>
  <c r="O5" i="6" s="1"/>
  <c r="S13" i="6"/>
  <c r="S15" i="6"/>
  <c r="S18" i="6"/>
  <c r="S20" i="6"/>
  <c r="S21" i="6"/>
  <c r="S22" i="6"/>
  <c r="S24" i="6"/>
  <c r="S25" i="6"/>
  <c r="S26" i="6"/>
  <c r="S27" i="6"/>
  <c r="S30" i="6"/>
  <c r="S31" i="6"/>
  <c r="S32" i="6"/>
  <c r="S33" i="6"/>
  <c r="S34" i="6"/>
  <c r="S35" i="6"/>
  <c r="S37" i="6"/>
  <c r="S38" i="6"/>
  <c r="S39" i="6"/>
  <c r="S40" i="6"/>
  <c r="S42" i="6"/>
  <c r="S43" i="6"/>
  <c r="S45" i="6"/>
  <c r="S47" i="6"/>
  <c r="S48" i="6"/>
  <c r="S49" i="6"/>
  <c r="S51" i="6"/>
  <c r="S52" i="6"/>
  <c r="S54" i="6"/>
  <c r="U50" i="6"/>
  <c r="W49" i="6"/>
  <c r="U49" i="6"/>
  <c r="W48" i="6"/>
  <c r="U48" i="6"/>
  <c r="W47" i="6"/>
  <c r="U47" i="6"/>
  <c r="W51" i="6"/>
  <c r="U51" i="6"/>
  <c r="U45" i="6"/>
  <c r="W43" i="6"/>
  <c r="U43" i="6"/>
  <c r="W42" i="6"/>
  <c r="U42" i="6"/>
  <c r="U40" i="6"/>
  <c r="W39" i="6"/>
  <c r="U39" i="6"/>
  <c r="W38" i="6"/>
  <c r="U38" i="6"/>
  <c r="W37" i="6"/>
  <c r="U37" i="6"/>
  <c r="U35" i="6"/>
  <c r="W34" i="6"/>
  <c r="U34" i="6"/>
  <c r="W33" i="6"/>
  <c r="U33" i="6"/>
  <c r="W32" i="6"/>
  <c r="U32" i="6"/>
  <c r="W31" i="6"/>
  <c r="U31" i="6"/>
  <c r="W30" i="6"/>
  <c r="U30" i="6"/>
  <c r="W27" i="6"/>
  <c r="U27" i="6"/>
  <c r="E55" i="16"/>
  <c r="D55" i="16"/>
  <c r="E54" i="16"/>
  <c r="D54" i="16"/>
  <c r="D53" i="16"/>
  <c r="E52" i="16"/>
  <c r="D52" i="16"/>
  <c r="E51" i="16"/>
  <c r="D51" i="16"/>
  <c r="D50" i="16"/>
  <c r="D49" i="16"/>
  <c r="E48" i="16"/>
  <c r="D48" i="16"/>
  <c r="E47" i="16"/>
  <c r="D47" i="16"/>
  <c r="D46" i="16"/>
  <c r="D45" i="16"/>
  <c r="E44" i="16"/>
  <c r="D44" i="16"/>
  <c r="E43" i="16"/>
  <c r="D43" i="16"/>
  <c r="E42" i="16"/>
  <c r="D42" i="16"/>
  <c r="D41" i="16"/>
  <c r="E40" i="16"/>
  <c r="D40" i="16"/>
  <c r="E39" i="16"/>
  <c r="D39" i="16"/>
  <c r="E38" i="16"/>
  <c r="D38" i="16"/>
  <c r="D37" i="16"/>
  <c r="E36" i="16"/>
  <c r="D36" i="16"/>
  <c r="E35" i="16"/>
  <c r="D35" i="16"/>
  <c r="D34" i="16"/>
  <c r="D33" i="16"/>
  <c r="E32" i="16"/>
  <c r="D32" i="16"/>
  <c r="E31" i="16"/>
  <c r="D31" i="16"/>
  <c r="D30" i="16"/>
  <c r="D29" i="16"/>
  <c r="E28" i="16"/>
  <c r="D28" i="16"/>
  <c r="E27" i="16"/>
  <c r="D27" i="16"/>
  <c r="E26" i="16"/>
  <c r="D26" i="16"/>
  <c r="D25" i="16"/>
  <c r="E24" i="16"/>
  <c r="D24" i="16"/>
  <c r="E23" i="16"/>
  <c r="D23" i="16"/>
  <c r="E22" i="16"/>
  <c r="D22" i="16"/>
  <c r="D21" i="16"/>
  <c r="E20" i="16"/>
  <c r="D20" i="16"/>
  <c r="E19" i="16"/>
  <c r="D19" i="16"/>
  <c r="D18" i="16"/>
  <c r="D17" i="16"/>
  <c r="E16" i="16"/>
  <c r="D16" i="16"/>
  <c r="E15" i="16"/>
  <c r="D15" i="16"/>
  <c r="D14" i="16"/>
  <c r="D13" i="16"/>
  <c r="D12" i="16"/>
  <c r="E11" i="16"/>
  <c r="D11" i="16"/>
  <c r="E10" i="16"/>
  <c r="D10" i="16"/>
  <c r="D9" i="16"/>
  <c r="D8" i="16"/>
  <c r="E7" i="16"/>
  <c r="D7" i="16"/>
  <c r="E3" i="27"/>
  <c r="B3" i="27"/>
  <c r="F8" i="22"/>
  <c r="F6" i="22"/>
  <c r="E3" i="22"/>
  <c r="B3" i="22"/>
  <c r="C8" i="22"/>
  <c r="B8" i="22"/>
  <c r="B5" i="22"/>
  <c r="J8" i="22"/>
  <c r="H8" i="22"/>
  <c r="G8" i="22"/>
  <c r="E8" i="22"/>
  <c r="D8" i="22"/>
  <c r="E5" i="21"/>
  <c r="E4" i="21"/>
  <c r="C3" i="21"/>
  <c r="D5" i="21"/>
  <c r="C5" i="21"/>
  <c r="F5" i="6"/>
  <c r="F4" i="6"/>
  <c r="C5" i="6"/>
  <c r="D3" i="6"/>
  <c r="E5" i="6"/>
  <c r="W54" i="6"/>
  <c r="U54" i="6"/>
  <c r="U53" i="6"/>
  <c r="W52" i="6"/>
  <c r="U52" i="6"/>
  <c r="W26" i="6"/>
  <c r="U26" i="6"/>
  <c r="W25" i="6"/>
  <c r="W24" i="6"/>
  <c r="U24" i="6"/>
  <c r="W23" i="6"/>
  <c r="W22" i="6"/>
  <c r="U22" i="6"/>
  <c r="W21" i="6"/>
  <c r="W20" i="6"/>
  <c r="U20" i="6"/>
  <c r="W19" i="6"/>
  <c r="W18" i="6"/>
  <c r="U18" i="6"/>
  <c r="W17" i="6"/>
  <c r="W15" i="6"/>
  <c r="U15" i="6"/>
  <c r="W13" i="6"/>
  <c r="U13" i="6"/>
  <c r="E5" i="19"/>
  <c r="D5" i="19"/>
  <c r="E4" i="19"/>
  <c r="C3" i="19"/>
  <c r="B5" i="19"/>
  <c r="O64" i="20"/>
  <c r="O7" i="20"/>
  <c r="E7" i="20"/>
  <c r="E64" i="20"/>
  <c r="O63" i="20"/>
  <c r="E63" i="20"/>
  <c r="O6" i="20"/>
  <c r="E6" i="20"/>
  <c r="N7" i="20"/>
  <c r="D7" i="20"/>
  <c r="M4" i="20"/>
  <c r="M61" i="20" s="1"/>
  <c r="C4" i="20"/>
  <c r="C61" i="20" s="1"/>
  <c r="C3" i="20"/>
  <c r="C60" i="20" s="1"/>
  <c r="B58" i="20"/>
  <c r="N64" i="20"/>
  <c r="R64" i="20" s="1"/>
  <c r="D64" i="20"/>
  <c r="M64" i="20"/>
  <c r="C64" i="20"/>
  <c r="M7" i="20"/>
  <c r="C7" i="20"/>
  <c r="D8" i="10"/>
  <c r="L33" i="13"/>
  <c r="N33" i="13"/>
  <c r="F31" i="13"/>
  <c r="L31" i="13"/>
  <c r="N31" i="13"/>
  <c r="F29" i="13"/>
  <c r="L29" i="13"/>
  <c r="N29" i="13"/>
  <c r="F27" i="13"/>
  <c r="L27" i="13"/>
  <c r="N27" i="13"/>
  <c r="L25" i="13"/>
  <c r="N25" i="13"/>
  <c r="F23" i="13"/>
  <c r="F19" i="13"/>
  <c r="F17" i="13"/>
  <c r="F13" i="13"/>
  <c r="K33" i="13"/>
  <c r="G31" i="13"/>
  <c r="K31" i="13"/>
  <c r="G29" i="13"/>
  <c r="K29" i="13"/>
  <c r="G27" i="13"/>
  <c r="K27" i="13"/>
  <c r="K25" i="13"/>
  <c r="G23" i="13"/>
  <c r="K23" i="13"/>
  <c r="K17" i="13"/>
  <c r="G34" i="13"/>
  <c r="G32" i="13"/>
  <c r="G30" i="13"/>
  <c r="G28" i="13"/>
  <c r="G26" i="13"/>
  <c r="G20" i="13"/>
  <c r="P33" i="13"/>
  <c r="P31" i="13"/>
  <c r="P29" i="13"/>
  <c r="P25" i="13"/>
  <c r="P23" i="13"/>
  <c r="P21" i="13"/>
  <c r="P11" i="13"/>
  <c r="P9" i="13"/>
  <c r="B33" i="13"/>
  <c r="B31" i="13"/>
  <c r="B29" i="13"/>
  <c r="B27" i="13"/>
  <c r="B25" i="13"/>
  <c r="B23" i="13"/>
  <c r="B21" i="13"/>
  <c r="B19" i="13"/>
  <c r="B17" i="13"/>
  <c r="B15" i="13"/>
  <c r="B13" i="13"/>
  <c r="B11" i="13"/>
  <c r="B9" i="13"/>
  <c r="E6" i="13"/>
  <c r="F5" i="18"/>
  <c r="D4" i="18"/>
  <c r="C6" i="10"/>
  <c r="C4" i="10"/>
  <c r="C3" i="10"/>
  <c r="B8" i="10"/>
  <c r="C3" i="16"/>
  <c r="E4" i="16"/>
  <c r="D6" i="16"/>
  <c r="H15" i="20" l="1"/>
  <c r="J16" i="6"/>
  <c r="W16" i="6"/>
  <c r="H36" i="20"/>
  <c r="J36" i="20"/>
  <c r="R20" i="20"/>
  <c r="T20" i="20"/>
  <c r="S23" i="6"/>
  <c r="U23" i="6"/>
  <c r="O41" i="6"/>
  <c r="Q41" i="6"/>
  <c r="S41" i="6"/>
  <c r="O38" i="26"/>
  <c r="S38" i="26"/>
  <c r="W38" i="26"/>
  <c r="J43" i="26"/>
  <c r="Q43" i="26"/>
  <c r="S43" i="26"/>
  <c r="W43" i="26"/>
  <c r="J53" i="26"/>
  <c r="O53" i="26"/>
  <c r="Q53" i="26"/>
  <c r="S53" i="26"/>
  <c r="E46" i="10"/>
  <c r="D46" i="10"/>
  <c r="H46" i="10"/>
  <c r="E48" i="10"/>
  <c r="G48" i="10"/>
  <c r="D48" i="10"/>
  <c r="K79" i="13"/>
  <c r="I79" i="13"/>
  <c r="I80" i="13"/>
  <c r="G80" i="13"/>
  <c r="H79" i="13"/>
  <c r="F79" i="13"/>
  <c r="L79" i="13"/>
  <c r="J79" i="13"/>
  <c r="P79" i="13"/>
  <c r="K95" i="13"/>
  <c r="I95" i="13"/>
  <c r="I96" i="13"/>
  <c r="H95" i="13"/>
  <c r="F95" i="13"/>
  <c r="L95" i="13"/>
  <c r="G95" i="13"/>
  <c r="J95" i="13"/>
  <c r="P95" i="13"/>
  <c r="H9" i="16"/>
  <c r="I9" i="16"/>
  <c r="M17" i="16"/>
  <c r="J17" i="16"/>
  <c r="H17" i="16"/>
  <c r="N17" i="16"/>
  <c r="E17" i="16"/>
  <c r="M21" i="16"/>
  <c r="N21" i="16"/>
  <c r="E21" i="16"/>
  <c r="M29" i="16"/>
  <c r="H29" i="16"/>
  <c r="N29" i="16"/>
  <c r="E29" i="16"/>
  <c r="M33" i="16"/>
  <c r="H33" i="16"/>
  <c r="J33" i="16"/>
  <c r="E33" i="16"/>
  <c r="I33" i="16"/>
  <c r="M41" i="16"/>
  <c r="H41" i="16"/>
  <c r="I41" i="16"/>
  <c r="E41" i="16"/>
  <c r="M49" i="16"/>
  <c r="H49" i="16"/>
  <c r="E49" i="16"/>
  <c r="I49" i="16"/>
  <c r="W53" i="6"/>
  <c r="I17" i="16"/>
  <c r="U43" i="26"/>
  <c r="H48" i="10"/>
  <c r="H24" i="20"/>
  <c r="J24" i="20"/>
  <c r="F52" i="20"/>
  <c r="H54" i="20"/>
  <c r="J54" i="20"/>
  <c r="T21" i="20"/>
  <c r="P21" i="20"/>
  <c r="Q40" i="20"/>
  <c r="R40" i="20"/>
  <c r="Q39" i="26"/>
  <c r="R47" i="20"/>
  <c r="Q47" i="20"/>
  <c r="N95" i="13"/>
  <c r="O46" i="6"/>
  <c r="J46" i="6"/>
  <c r="Q46" i="6"/>
  <c r="S46" i="6"/>
  <c r="W46" i="6"/>
  <c r="J31" i="26"/>
  <c r="Q31" i="26"/>
  <c r="S31" i="26"/>
  <c r="O34" i="26"/>
  <c r="W34" i="26"/>
  <c r="U34" i="26"/>
  <c r="E52" i="10"/>
  <c r="G52" i="10"/>
  <c r="F52" i="10"/>
  <c r="L35" i="13"/>
  <c r="K35" i="13"/>
  <c r="I35" i="13"/>
  <c r="G35" i="13"/>
  <c r="N35" i="13"/>
  <c r="F35" i="13"/>
  <c r="L51" i="13"/>
  <c r="K51" i="13"/>
  <c r="I51" i="13"/>
  <c r="G52" i="13"/>
  <c r="N51" i="13"/>
  <c r="F51" i="13"/>
  <c r="L75" i="13"/>
  <c r="K75" i="13"/>
  <c r="I75" i="13"/>
  <c r="G75" i="13"/>
  <c r="N75" i="13"/>
  <c r="L91" i="13"/>
  <c r="K91" i="13"/>
  <c r="I91" i="13"/>
  <c r="G92" i="13"/>
  <c r="N91" i="13"/>
  <c r="L107" i="13"/>
  <c r="K107" i="13"/>
  <c r="I108" i="13"/>
  <c r="G107" i="13"/>
  <c r="G108" i="13"/>
  <c r="N107" i="13"/>
  <c r="H15" i="19"/>
  <c r="J15" i="19"/>
  <c r="H13" i="16"/>
  <c r="J13" i="16" s="1"/>
  <c r="I10" i="16"/>
  <c r="H10" i="16"/>
  <c r="N10" i="16"/>
  <c r="K10" i="16" s="1"/>
  <c r="H38" i="16"/>
  <c r="N38" i="16"/>
  <c r="H46" i="16"/>
  <c r="N46" i="16"/>
  <c r="H54" i="16"/>
  <c r="N54" i="16"/>
  <c r="U16" i="6"/>
  <c r="N49" i="16"/>
  <c r="N41" i="16"/>
  <c r="E46" i="16"/>
  <c r="S53" i="6"/>
  <c r="S16" i="6"/>
  <c r="I54" i="16"/>
  <c r="I46" i="16"/>
  <c r="I38" i="16"/>
  <c r="I29" i="16"/>
  <c r="I21" i="16"/>
  <c r="W31" i="26"/>
  <c r="W53" i="26"/>
  <c r="S39" i="26"/>
  <c r="H52" i="10"/>
  <c r="G15" i="20"/>
  <c r="J15" i="20"/>
  <c r="O14" i="6"/>
  <c r="S14" i="6"/>
  <c r="F17" i="20"/>
  <c r="J17" i="20"/>
  <c r="O16" i="6"/>
  <c r="F19" i="20"/>
  <c r="H19" i="20"/>
  <c r="H23" i="20"/>
  <c r="G23" i="20"/>
  <c r="G24" i="20"/>
  <c r="H27" i="20"/>
  <c r="G27" i="20"/>
  <c r="H31" i="20"/>
  <c r="G31" i="20"/>
  <c r="H35" i="20"/>
  <c r="G35" i="20"/>
  <c r="G36" i="20"/>
  <c r="H39" i="20"/>
  <c r="G39" i="20"/>
  <c r="H43" i="20"/>
  <c r="G43" i="20"/>
  <c r="H47" i="20"/>
  <c r="G47" i="20"/>
  <c r="J52" i="20"/>
  <c r="G54" i="20"/>
  <c r="R19" i="20"/>
  <c r="Q19" i="20"/>
  <c r="Q20" i="20"/>
  <c r="Q21" i="20"/>
  <c r="R23" i="20"/>
  <c r="T23" i="20"/>
  <c r="R31" i="20"/>
  <c r="Q31" i="20"/>
  <c r="F75" i="13"/>
  <c r="H75" i="13"/>
  <c r="J91" i="13"/>
  <c r="S19" i="6"/>
  <c r="U19" i="6"/>
  <c r="O24" i="6"/>
  <c r="J24" i="6"/>
  <c r="G51" i="13"/>
  <c r="O30" i="6"/>
  <c r="J30" i="6"/>
  <c r="Q30" i="6"/>
  <c r="O34" i="6"/>
  <c r="Q34" i="6"/>
  <c r="G79" i="13"/>
  <c r="Q50" i="6"/>
  <c r="S50" i="6"/>
  <c r="W50" i="6"/>
  <c r="H17" i="13"/>
  <c r="J17" i="13"/>
  <c r="G18" i="13"/>
  <c r="P17" i="13"/>
  <c r="J21" i="13"/>
  <c r="H21" i="13"/>
  <c r="F21" i="13"/>
  <c r="K21" i="13"/>
  <c r="H25" i="13"/>
  <c r="F25" i="13"/>
  <c r="G25" i="13"/>
  <c r="I27" i="13"/>
  <c r="J27" i="13"/>
  <c r="P27" i="13"/>
  <c r="J15" i="26"/>
  <c r="U15" i="26"/>
  <c r="H33" i="13"/>
  <c r="F33" i="13"/>
  <c r="G33" i="13"/>
  <c r="O18" i="26"/>
  <c r="Q18" i="26"/>
  <c r="U18" i="26"/>
  <c r="W18" i="26"/>
  <c r="J19" i="26"/>
  <c r="Q19" i="26"/>
  <c r="U19" i="26"/>
  <c r="I92" i="13"/>
  <c r="O43" i="26"/>
  <c r="O46" i="26"/>
  <c r="Q46" i="26"/>
  <c r="U46" i="26"/>
  <c r="J47" i="26"/>
  <c r="Q47" i="26"/>
  <c r="S47" i="26"/>
  <c r="F31" i="10"/>
  <c r="H31" i="10"/>
  <c r="E31" i="10"/>
  <c r="D31" i="10"/>
  <c r="G31" i="10"/>
  <c r="F46" i="10"/>
  <c r="F48" i="10"/>
  <c r="J41" i="16"/>
  <c r="H34" i="16"/>
  <c r="H32" i="20"/>
  <c r="J32" i="20"/>
  <c r="H48" i="20"/>
  <c r="J48" i="20"/>
  <c r="R16" i="20"/>
  <c r="T16" i="20"/>
  <c r="O29" i="6"/>
  <c r="Q29" i="6"/>
  <c r="W29" i="6"/>
  <c r="J39" i="26"/>
  <c r="W39" i="26"/>
  <c r="U39" i="26"/>
  <c r="O42" i="26"/>
  <c r="Q42" i="26"/>
  <c r="S42" i="26"/>
  <c r="E26" i="10"/>
  <c r="F26" i="10"/>
  <c r="D26" i="10"/>
  <c r="K39" i="13"/>
  <c r="I39" i="13"/>
  <c r="I40" i="13"/>
  <c r="G39" i="13"/>
  <c r="H39" i="13"/>
  <c r="P39" i="13"/>
  <c r="L39" i="13"/>
  <c r="J39" i="13"/>
  <c r="K55" i="13"/>
  <c r="I55" i="13"/>
  <c r="I56" i="13"/>
  <c r="H55" i="13"/>
  <c r="P55" i="13"/>
  <c r="L55" i="13"/>
  <c r="G55" i="13"/>
  <c r="J55" i="13"/>
  <c r="K111" i="13"/>
  <c r="I111" i="13"/>
  <c r="H111" i="13"/>
  <c r="F111" i="13"/>
  <c r="L111" i="13"/>
  <c r="I112" i="13"/>
  <c r="J111" i="13"/>
  <c r="P111" i="13"/>
  <c r="N13" i="16"/>
  <c r="K13" i="16" s="1"/>
  <c r="E13" i="16"/>
  <c r="M25" i="16"/>
  <c r="J25" i="16"/>
  <c r="H25" i="16"/>
  <c r="N25" i="16"/>
  <c r="E25" i="16"/>
  <c r="M37" i="16"/>
  <c r="J37" i="16"/>
  <c r="I37" i="16"/>
  <c r="E37" i="16"/>
  <c r="M45" i="16"/>
  <c r="J45" i="16"/>
  <c r="I45" i="16"/>
  <c r="E45" i="16"/>
  <c r="M53" i="16"/>
  <c r="J53" i="16"/>
  <c r="I53" i="16"/>
  <c r="H53" i="16"/>
  <c r="E53" i="16"/>
  <c r="U41" i="6"/>
  <c r="H20" i="20"/>
  <c r="J20" i="20"/>
  <c r="H28" i="20"/>
  <c r="J28" i="20"/>
  <c r="H40" i="20"/>
  <c r="J40" i="20"/>
  <c r="H44" i="20"/>
  <c r="J44" i="20"/>
  <c r="Q22" i="20"/>
  <c r="P22" i="20"/>
  <c r="Q38" i="20"/>
  <c r="R38" i="20"/>
  <c r="F39" i="13"/>
  <c r="N55" i="13"/>
  <c r="O21" i="6"/>
  <c r="Q21" i="6"/>
  <c r="U21" i="6"/>
  <c r="O40" i="6"/>
  <c r="J40" i="6"/>
  <c r="W40" i="6"/>
  <c r="O30" i="26"/>
  <c r="Q30" i="26"/>
  <c r="U30" i="26"/>
  <c r="J35" i="26"/>
  <c r="Q35" i="26"/>
  <c r="U35" i="26"/>
  <c r="F19" i="10"/>
  <c r="E19" i="10"/>
  <c r="H19" i="10"/>
  <c r="J21" i="16"/>
  <c r="H14" i="16"/>
  <c r="I14" i="16"/>
  <c r="H22" i="16"/>
  <c r="I22" i="16"/>
  <c r="H30" i="16"/>
  <c r="I30" i="16"/>
  <c r="N30" i="16"/>
  <c r="H50" i="16"/>
  <c r="N50" i="16"/>
  <c r="E18" i="16"/>
  <c r="E34" i="16"/>
  <c r="U29" i="6"/>
  <c r="W41" i="6"/>
  <c r="U46" i="6"/>
  <c r="S29" i="6"/>
  <c r="N33" i="16"/>
  <c r="N14" i="16"/>
  <c r="W30" i="26"/>
  <c r="U31" i="26"/>
  <c r="U53" i="26"/>
  <c r="S34" i="26"/>
  <c r="F20" i="20"/>
  <c r="F24" i="20"/>
  <c r="Q23" i="6"/>
  <c r="F28" i="20"/>
  <c r="F32" i="20"/>
  <c r="F36" i="20"/>
  <c r="F40" i="20"/>
  <c r="F44" i="20"/>
  <c r="F48" i="20"/>
  <c r="H51" i="20"/>
  <c r="G51" i="20"/>
  <c r="G52" i="20"/>
  <c r="F54" i="20"/>
  <c r="Q53" i="6"/>
  <c r="R15" i="20"/>
  <c r="Q15" i="20"/>
  <c r="Q16" i="20"/>
  <c r="P20" i="20"/>
  <c r="D52" i="10"/>
  <c r="F55" i="13"/>
  <c r="P107" i="13"/>
  <c r="N111" i="13"/>
  <c r="H91" i="13"/>
  <c r="J35" i="13"/>
  <c r="J107" i="13"/>
  <c r="G36" i="13"/>
  <c r="O25" i="6"/>
  <c r="Q25" i="6"/>
  <c r="U25" i="6"/>
  <c r="G76" i="13"/>
  <c r="G96" i="13"/>
  <c r="O45" i="6"/>
  <c r="Q45" i="6"/>
  <c r="W45" i="6"/>
  <c r="O49" i="6"/>
  <c r="Q49" i="6"/>
  <c r="O12" i="26"/>
  <c r="Q14" i="20" s="1"/>
  <c r="J12" i="26"/>
  <c r="W12" i="26" s="1"/>
  <c r="O16" i="26"/>
  <c r="J16" i="26"/>
  <c r="S16" i="26"/>
  <c r="I36" i="13"/>
  <c r="O22" i="26"/>
  <c r="S22" i="26"/>
  <c r="W22" i="26"/>
  <c r="J23" i="26"/>
  <c r="W23" i="26"/>
  <c r="U23" i="26"/>
  <c r="O26" i="26"/>
  <c r="Q26" i="26"/>
  <c r="S26" i="26"/>
  <c r="J27" i="26"/>
  <c r="Q27" i="26"/>
  <c r="S27" i="26"/>
  <c r="W27" i="26"/>
  <c r="I107" i="13"/>
  <c r="E50" i="10"/>
  <c r="F50" i="10"/>
  <c r="H50" i="10"/>
  <c r="E56" i="10"/>
  <c r="F56" i="10"/>
  <c r="G56" i="10"/>
  <c r="J49" i="16"/>
  <c r="H45" i="16"/>
  <c r="H42" i="16"/>
  <c r="H21" i="16"/>
  <c r="H26" i="16"/>
  <c r="J29" i="16"/>
  <c r="G22" i="20"/>
  <c r="G26" i="20"/>
  <c r="G30" i="20"/>
  <c r="G34" i="20"/>
  <c r="G38" i="20"/>
  <c r="G42" i="20"/>
  <c r="G46" i="20"/>
  <c r="G50" i="20"/>
  <c r="G56" i="20"/>
  <c r="Q18" i="20"/>
  <c r="Q25" i="20"/>
  <c r="J66" i="20"/>
  <c r="E28" i="10"/>
  <c r="F28" i="10"/>
  <c r="L43" i="13"/>
  <c r="K43" i="13"/>
  <c r="I43" i="13"/>
  <c r="L67" i="13"/>
  <c r="K67" i="13"/>
  <c r="I67" i="13"/>
  <c r="L83" i="13"/>
  <c r="K83" i="13"/>
  <c r="I83" i="13"/>
  <c r="L99" i="13"/>
  <c r="K99" i="13"/>
  <c r="I99" i="13"/>
  <c r="L115" i="13"/>
  <c r="K115" i="13"/>
  <c r="I116" i="13"/>
  <c r="G115" i="13"/>
  <c r="O14" i="26"/>
  <c r="J14" i="26"/>
  <c r="F35" i="10"/>
  <c r="E35" i="10"/>
  <c r="E54" i="10"/>
  <c r="F54" i="10"/>
  <c r="K47" i="13"/>
  <c r="I47" i="13"/>
  <c r="K71" i="13"/>
  <c r="I71" i="13"/>
  <c r="K87" i="13"/>
  <c r="I87" i="13"/>
  <c r="K103" i="13"/>
  <c r="I103" i="13"/>
  <c r="H20" i="19"/>
  <c r="J20" i="19"/>
  <c r="I11" i="16"/>
  <c r="N11" i="16"/>
  <c r="P14" i="20"/>
  <c r="E15" i="10"/>
  <c r="T14" i="20" s="1"/>
  <c r="J69" i="20"/>
  <c r="I20" i="13"/>
  <c r="T11" i="20"/>
  <c r="J9" i="26"/>
  <c r="I17" i="13" s="1"/>
  <c r="I16" i="13"/>
  <c r="O7" i="6"/>
  <c r="G14" i="13" s="1"/>
  <c r="J11" i="13"/>
  <c r="F11" i="13"/>
  <c r="K11" i="13"/>
  <c r="N6" i="16"/>
  <c r="K6" i="16" s="1"/>
  <c r="G7" i="20"/>
  <c r="E12" i="16"/>
  <c r="O11" i="6"/>
  <c r="G22" i="13" s="1"/>
  <c r="D14" i="10"/>
  <c r="J70" i="20" s="1"/>
  <c r="F14" i="10"/>
  <c r="P19" i="13"/>
  <c r="K19" i="13"/>
  <c r="J19" i="13"/>
  <c r="J11" i="16"/>
  <c r="L11" i="16" s="1"/>
  <c r="M11" i="16" s="1"/>
  <c r="O8" i="6"/>
  <c r="W8" i="6" s="1"/>
  <c r="J8" i="26"/>
  <c r="I15" i="13" s="1"/>
  <c r="Q9" i="20"/>
  <c r="J7" i="16"/>
  <c r="K9" i="13"/>
  <c r="G10" i="13"/>
  <c r="J9" i="13"/>
  <c r="G21" i="13"/>
  <c r="T13" i="20"/>
  <c r="Q13" i="20"/>
  <c r="J11" i="26"/>
  <c r="P13" i="20" s="1"/>
  <c r="H19" i="13"/>
  <c r="G11" i="20"/>
  <c r="F12" i="10"/>
  <c r="J11" i="20" s="1"/>
  <c r="J9" i="6"/>
  <c r="P11" i="20"/>
  <c r="D12" i="10"/>
  <c r="J68" i="20" s="1"/>
  <c r="E11" i="10"/>
  <c r="T10" i="20" s="1"/>
  <c r="F15" i="13"/>
  <c r="D11" i="10"/>
  <c r="J67" i="20" s="1"/>
  <c r="K15" i="13"/>
  <c r="P15" i="13"/>
  <c r="G15" i="13"/>
  <c r="E9" i="16"/>
  <c r="N9" i="16"/>
  <c r="K9" i="16" s="1"/>
  <c r="H15" i="13"/>
  <c r="J9" i="16"/>
  <c r="L9" i="16" s="1"/>
  <c r="M9" i="16" s="1"/>
  <c r="G13" i="13"/>
  <c r="E8" i="16"/>
  <c r="J13" i="13"/>
  <c r="F10" i="10"/>
  <c r="N8" i="16"/>
  <c r="K8" i="16" s="1"/>
  <c r="H13" i="13"/>
  <c r="P13" i="13"/>
  <c r="K13" i="13"/>
  <c r="J7" i="26"/>
  <c r="P9" i="20" s="1"/>
  <c r="D9" i="10"/>
  <c r="J65" i="20" s="1"/>
  <c r="R65" i="20"/>
  <c r="I12" i="13"/>
  <c r="Q7" i="20"/>
  <c r="E6" i="16"/>
  <c r="F8" i="10"/>
  <c r="J7" i="20" s="1"/>
  <c r="J64" i="20"/>
  <c r="J5" i="26"/>
  <c r="Q5" i="26" s="1"/>
  <c r="P26" i="20"/>
  <c r="U17" i="6"/>
  <c r="J5" i="6"/>
  <c r="G9" i="13" s="1"/>
  <c r="H29" i="10"/>
  <c r="H57" i="10"/>
  <c r="J9" i="20"/>
  <c r="F10" i="20"/>
  <c r="J13" i="20"/>
  <c r="O12" i="6"/>
  <c r="Q12" i="6" s="1"/>
  <c r="H14" i="20" s="1"/>
  <c r="Q13" i="6"/>
  <c r="H16" i="20"/>
  <c r="O15" i="6"/>
  <c r="J17" i="6"/>
  <c r="R22" i="20"/>
  <c r="T26" i="20"/>
  <c r="Q27" i="20"/>
  <c r="Q33" i="20"/>
  <c r="R36" i="20"/>
  <c r="R42" i="20"/>
  <c r="Q43" i="20"/>
  <c r="F9" i="13"/>
  <c r="J26" i="6"/>
  <c r="J34" i="6"/>
  <c r="J42" i="6"/>
  <c r="J50" i="6"/>
  <c r="O50" i="6"/>
  <c r="J54" i="6"/>
  <c r="O54" i="6"/>
  <c r="J6" i="26"/>
  <c r="I11" i="13" s="1"/>
  <c r="I14" i="13"/>
  <c r="J10" i="26"/>
  <c r="I21" i="13"/>
  <c r="I22" i="13"/>
  <c r="H8" i="16"/>
  <c r="J8" i="16"/>
  <c r="L8" i="16" s="1"/>
  <c r="M8" i="16" s="1"/>
  <c r="J12" i="16"/>
  <c r="L12" i="16" s="1"/>
  <c r="M12" i="16" s="1"/>
  <c r="M16" i="16"/>
  <c r="L16" i="16"/>
  <c r="J16" i="16"/>
  <c r="M20" i="16"/>
  <c r="L20" i="16"/>
  <c r="J20" i="16"/>
  <c r="M24" i="16"/>
  <c r="L24" i="16"/>
  <c r="J24" i="16"/>
  <c r="M28" i="16"/>
  <c r="L28" i="16"/>
  <c r="J28" i="16"/>
  <c r="M32" i="16"/>
  <c r="L32" i="16"/>
  <c r="J32" i="16"/>
  <c r="M36" i="16"/>
  <c r="L36" i="16"/>
  <c r="J36" i="16"/>
  <c r="M40" i="16"/>
  <c r="L40" i="16"/>
  <c r="J40" i="16"/>
  <c r="M44" i="16"/>
  <c r="L44" i="16"/>
  <c r="J44" i="16"/>
  <c r="M48" i="16"/>
  <c r="L48" i="16"/>
  <c r="J48" i="16"/>
  <c r="M52" i="16"/>
  <c r="L52" i="16"/>
  <c r="J52" i="16"/>
  <c r="U28" i="6"/>
  <c r="U36" i="6"/>
  <c r="U44" i="6"/>
  <c r="S17" i="6"/>
  <c r="F9" i="20"/>
  <c r="F13" i="20"/>
  <c r="Q26" i="20"/>
  <c r="Q32" i="20"/>
  <c r="Q48" i="20"/>
  <c r="J48" i="6"/>
  <c r="O48" i="6"/>
  <c r="J52" i="6"/>
  <c r="O52" i="6"/>
  <c r="I10" i="13"/>
  <c r="I18" i="13"/>
  <c r="I25" i="13"/>
  <c r="I26" i="13"/>
  <c r="I29" i="13"/>
  <c r="I30" i="13"/>
  <c r="I33" i="13"/>
  <c r="I34" i="13"/>
  <c r="H6" i="16"/>
  <c r="J6" i="16"/>
  <c r="L6" i="16" s="1"/>
  <c r="M6" i="16" s="1"/>
  <c r="J10" i="16"/>
  <c r="L10" i="16" s="1"/>
  <c r="M10" i="16" s="1"/>
  <c r="M14" i="16"/>
  <c r="L14" i="16"/>
  <c r="J14" i="16"/>
  <c r="M18" i="16"/>
  <c r="L18" i="16"/>
  <c r="J18" i="16"/>
  <c r="M22" i="16"/>
  <c r="L22" i="16"/>
  <c r="J22" i="16"/>
  <c r="M26" i="16"/>
  <c r="L26" i="16"/>
  <c r="J26" i="16"/>
  <c r="M30" i="16"/>
  <c r="L30" i="16"/>
  <c r="J30" i="16"/>
  <c r="M34" i="16"/>
  <c r="L34" i="16"/>
  <c r="J34" i="16"/>
  <c r="M38" i="16"/>
  <c r="L38" i="16"/>
  <c r="J38" i="16"/>
  <c r="M42" i="16"/>
  <c r="L42" i="16"/>
  <c r="J42" i="16"/>
  <c r="M46" i="16"/>
  <c r="L46" i="16"/>
  <c r="J46" i="16"/>
  <c r="M50" i="16"/>
  <c r="L50" i="16"/>
  <c r="J50" i="16"/>
  <c r="M54" i="16"/>
  <c r="L54" i="16"/>
  <c r="J54" i="16"/>
  <c r="W28" i="6"/>
  <c r="W36" i="6"/>
  <c r="W44" i="6"/>
  <c r="S44" i="6"/>
  <c r="S36" i="6"/>
  <c r="S28" i="6"/>
  <c r="G13" i="20"/>
  <c r="F16" i="20"/>
  <c r="Q17" i="6"/>
  <c r="Q29" i="20"/>
  <c r="Q39" i="20"/>
  <c r="Q45" i="20"/>
  <c r="J28" i="6"/>
  <c r="J36" i="6"/>
  <c r="J44" i="6"/>
  <c r="J28" i="19"/>
  <c r="J44" i="19"/>
  <c r="L7" i="16"/>
  <c r="M7" i="16" s="1"/>
  <c r="L13" i="16"/>
  <c r="M13" i="16" s="1"/>
  <c r="L15" i="16"/>
  <c r="L17" i="16"/>
  <c r="L19" i="16"/>
  <c r="L21" i="16"/>
  <c r="L23" i="16"/>
  <c r="L25" i="16"/>
  <c r="L27" i="16"/>
  <c r="L29" i="16"/>
  <c r="L31" i="16"/>
  <c r="L33" i="16"/>
  <c r="L35" i="16"/>
  <c r="L37" i="16"/>
  <c r="L39" i="16"/>
  <c r="L41" i="16"/>
  <c r="L43" i="16"/>
  <c r="L45" i="16"/>
  <c r="L47" i="16"/>
  <c r="L49" i="16"/>
  <c r="L51" i="16"/>
  <c r="L53" i="16"/>
  <c r="L55" i="16"/>
  <c r="F18" i="20"/>
  <c r="R53" i="20"/>
  <c r="T53" i="20"/>
  <c r="P53" i="20"/>
  <c r="T7" i="20"/>
  <c r="G8" i="20"/>
  <c r="J6" i="6"/>
  <c r="G11" i="13" s="1"/>
  <c r="Q8" i="6"/>
  <c r="J10" i="20"/>
  <c r="G12" i="20"/>
  <c r="J10" i="6"/>
  <c r="G19" i="13" s="1"/>
  <c r="J14" i="20"/>
  <c r="G16" i="20"/>
  <c r="J14" i="6"/>
  <c r="Q16" i="6"/>
  <c r="J18" i="20"/>
  <c r="T28" i="20"/>
  <c r="P28" i="20"/>
  <c r="T30" i="20"/>
  <c r="P30" i="20"/>
  <c r="T32" i="20"/>
  <c r="P32" i="20"/>
  <c r="T34" i="20"/>
  <c r="P34" i="20"/>
  <c r="T36" i="20"/>
  <c r="P36" i="20"/>
  <c r="T38" i="20"/>
  <c r="P38" i="20"/>
  <c r="T40" i="20"/>
  <c r="P40" i="20"/>
  <c r="T42" i="20"/>
  <c r="P42" i="20"/>
  <c r="T44" i="20"/>
  <c r="P44" i="20"/>
  <c r="T46" i="20"/>
  <c r="P46" i="20"/>
  <c r="T48" i="20"/>
  <c r="P48" i="20"/>
  <c r="R52" i="20"/>
  <c r="T52" i="20"/>
  <c r="P52" i="20"/>
  <c r="E9" i="10"/>
  <c r="T8" i="20" s="1"/>
  <c r="F9" i="10"/>
  <c r="J8" i="20" s="1"/>
  <c r="E13" i="10"/>
  <c r="T12" i="20" s="1"/>
  <c r="F13" i="10"/>
  <c r="J12" i="20" s="1"/>
  <c r="E17" i="10"/>
  <c r="F17" i="10"/>
  <c r="E21" i="10"/>
  <c r="F21" i="10"/>
  <c r="E25" i="10"/>
  <c r="F25" i="10"/>
  <c r="E29" i="10"/>
  <c r="F29" i="10"/>
  <c r="E33" i="10"/>
  <c r="F33" i="10"/>
  <c r="E37" i="10"/>
  <c r="F37" i="10"/>
  <c r="E41" i="10"/>
  <c r="F41" i="10"/>
  <c r="E45" i="10"/>
  <c r="F45" i="10"/>
  <c r="E49" i="10"/>
  <c r="F49" i="10"/>
  <c r="E53" i="10"/>
  <c r="F53" i="10"/>
  <c r="E57" i="10"/>
  <c r="F57" i="10"/>
  <c r="J26" i="19"/>
  <c r="J42" i="19"/>
  <c r="R49" i="20"/>
  <c r="T49" i="20"/>
  <c r="P49" i="20"/>
  <c r="J20" i="26"/>
  <c r="O20" i="26"/>
  <c r="J24" i="26"/>
  <c r="O24" i="26"/>
  <c r="J28" i="26"/>
  <c r="O28" i="26"/>
  <c r="J32" i="26"/>
  <c r="O32" i="26"/>
  <c r="J36" i="26"/>
  <c r="O36" i="26"/>
  <c r="J40" i="26"/>
  <c r="O40" i="26"/>
  <c r="J44" i="26"/>
  <c r="O44" i="26"/>
  <c r="J48" i="26"/>
  <c r="O48" i="26"/>
  <c r="Q52" i="26"/>
  <c r="J52" i="26"/>
  <c r="O52" i="26"/>
  <c r="H6" i="19"/>
  <c r="H10" i="19"/>
  <c r="H14" i="19"/>
  <c r="J14" i="19"/>
  <c r="H22" i="19"/>
  <c r="J22" i="19"/>
  <c r="H30" i="19"/>
  <c r="J30" i="19"/>
  <c r="H38" i="19"/>
  <c r="J38" i="19"/>
  <c r="H46" i="19"/>
  <c r="J46" i="19"/>
  <c r="H54" i="19"/>
  <c r="J54" i="19"/>
  <c r="R54" i="20"/>
  <c r="T54" i="20"/>
  <c r="P54" i="20"/>
  <c r="U14" i="6"/>
  <c r="W20" i="26"/>
  <c r="W24" i="26"/>
  <c r="W28" i="26"/>
  <c r="W32" i="26"/>
  <c r="W36" i="26"/>
  <c r="W40" i="26"/>
  <c r="W44" i="26"/>
  <c r="W48" i="26"/>
  <c r="W52" i="26"/>
  <c r="S52" i="26"/>
  <c r="S48" i="26"/>
  <c r="S44" i="26"/>
  <c r="S40" i="26"/>
  <c r="S36" i="26"/>
  <c r="S32" i="26"/>
  <c r="S28" i="26"/>
  <c r="S24" i="26"/>
  <c r="S20" i="26"/>
  <c r="G10" i="20"/>
  <c r="G14" i="20"/>
  <c r="Q14" i="6"/>
  <c r="G18" i="20"/>
  <c r="Q20" i="26"/>
  <c r="Q24" i="26"/>
  <c r="T27" i="20"/>
  <c r="P27" i="20"/>
  <c r="T29" i="20"/>
  <c r="P29" i="20"/>
  <c r="T31" i="20"/>
  <c r="P31" i="20"/>
  <c r="T33" i="20"/>
  <c r="P33" i="20"/>
  <c r="T35" i="20"/>
  <c r="P35" i="20"/>
  <c r="T37" i="20"/>
  <c r="P37" i="20"/>
  <c r="T39" i="20"/>
  <c r="P39" i="20"/>
  <c r="T41" i="20"/>
  <c r="P41" i="20"/>
  <c r="T43" i="20"/>
  <c r="P43" i="20"/>
  <c r="T45" i="20"/>
  <c r="P45" i="20"/>
  <c r="T47" i="20"/>
  <c r="P47" i="20"/>
  <c r="R50" i="20"/>
  <c r="T50" i="20"/>
  <c r="P50" i="20"/>
  <c r="R55" i="20"/>
  <c r="T55" i="20"/>
  <c r="P55" i="20"/>
  <c r="J18" i="19"/>
  <c r="J34" i="19"/>
  <c r="J50" i="19"/>
  <c r="F14" i="20"/>
  <c r="W10" i="6"/>
  <c r="W14" i="6"/>
  <c r="Q28" i="26"/>
  <c r="Q32" i="26"/>
  <c r="Q36" i="26"/>
  <c r="Q40" i="26"/>
  <c r="Q44" i="26"/>
  <c r="Q49" i="20"/>
  <c r="R51" i="20"/>
  <c r="T51" i="20"/>
  <c r="P51" i="20"/>
  <c r="Q53" i="20"/>
  <c r="R56" i="20"/>
  <c r="T56" i="20"/>
  <c r="P56" i="20"/>
  <c r="R67" i="20"/>
  <c r="R71" i="20"/>
  <c r="R75" i="20"/>
  <c r="T75" i="20"/>
  <c r="R79" i="20"/>
  <c r="T79" i="20"/>
  <c r="R83" i="20"/>
  <c r="T83" i="20"/>
  <c r="R87" i="20"/>
  <c r="T87" i="20"/>
  <c r="R91" i="20"/>
  <c r="T91" i="20"/>
  <c r="R95" i="20"/>
  <c r="T95" i="20"/>
  <c r="R99" i="20"/>
  <c r="T99" i="20"/>
  <c r="R103" i="20"/>
  <c r="T103" i="20"/>
  <c r="R107" i="20"/>
  <c r="T107" i="20"/>
  <c r="R111" i="20"/>
  <c r="T111" i="20"/>
  <c r="J19" i="6"/>
  <c r="O19" i="6"/>
  <c r="J23" i="6"/>
  <c r="O23" i="6"/>
  <c r="J27" i="6"/>
  <c r="O27" i="6"/>
  <c r="J31" i="6"/>
  <c r="O31" i="6"/>
  <c r="J35" i="6"/>
  <c r="O35" i="6"/>
  <c r="J39" i="6"/>
  <c r="O39" i="6"/>
  <c r="J43" i="6"/>
  <c r="O43" i="6"/>
  <c r="J47" i="6"/>
  <c r="O47" i="6"/>
  <c r="J51" i="6"/>
  <c r="O51" i="6"/>
  <c r="J21" i="6"/>
  <c r="J25" i="6"/>
  <c r="J29" i="6"/>
  <c r="J33" i="6"/>
  <c r="J37" i="6"/>
  <c r="J41" i="6"/>
  <c r="J45" i="6"/>
  <c r="J49" i="6"/>
  <c r="J53" i="6"/>
  <c r="J18" i="26"/>
  <c r="J22" i="26"/>
  <c r="J26" i="26"/>
  <c r="J30" i="26"/>
  <c r="J34" i="26"/>
  <c r="J38" i="26"/>
  <c r="J42" i="26"/>
  <c r="J46" i="26"/>
  <c r="J16" i="19"/>
  <c r="J24" i="19"/>
  <c r="J32" i="19"/>
  <c r="J40" i="19"/>
  <c r="J48" i="19"/>
  <c r="H17" i="19"/>
  <c r="J17" i="19"/>
  <c r="H21" i="19"/>
  <c r="J21" i="19"/>
  <c r="H25" i="19"/>
  <c r="J25" i="19"/>
  <c r="H29" i="19"/>
  <c r="J29" i="19"/>
  <c r="H33" i="19"/>
  <c r="J33" i="19"/>
  <c r="H37" i="19"/>
  <c r="J37" i="19"/>
  <c r="H41" i="19"/>
  <c r="J41" i="19"/>
  <c r="H45" i="19"/>
  <c r="J45" i="19"/>
  <c r="H49" i="19"/>
  <c r="J49" i="19"/>
  <c r="H53" i="19"/>
  <c r="J53" i="19"/>
  <c r="H19" i="19"/>
  <c r="J19" i="19"/>
  <c r="H23" i="19"/>
  <c r="J23" i="19"/>
  <c r="H27" i="19"/>
  <c r="J27" i="19"/>
  <c r="H31" i="19"/>
  <c r="J31" i="19"/>
  <c r="H35" i="19"/>
  <c r="J35" i="19"/>
  <c r="H39" i="19"/>
  <c r="J39" i="19"/>
  <c r="H43" i="19"/>
  <c r="J43" i="19"/>
  <c r="H47" i="19"/>
  <c r="J47" i="19"/>
  <c r="H51" i="19"/>
  <c r="J51" i="19"/>
  <c r="K7" i="16"/>
  <c r="K11" i="16"/>
  <c r="K12"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G9" i="20" l="1"/>
  <c r="I23" i="13"/>
  <c r="I24" i="13"/>
  <c r="Q12" i="26"/>
  <c r="W7" i="6"/>
  <c r="R14" i="20"/>
  <c r="S12" i="6"/>
  <c r="W11" i="6"/>
  <c r="Q11" i="6"/>
  <c r="H13" i="20" s="1"/>
  <c r="Q7" i="6"/>
  <c r="H9" i="20" s="1"/>
  <c r="J12" i="19"/>
  <c r="G15" i="10" s="1"/>
  <c r="H15" i="10" s="1"/>
  <c r="J9" i="19"/>
  <c r="L17" i="13" s="1"/>
  <c r="N17" i="13" s="1"/>
  <c r="W12" i="6"/>
  <c r="G24" i="13"/>
  <c r="Q9" i="26"/>
  <c r="W9" i="26"/>
  <c r="J8" i="19"/>
  <c r="L15" i="13" s="1"/>
  <c r="N15" i="13" s="1"/>
  <c r="J5" i="19"/>
  <c r="T64" i="20" s="1"/>
  <c r="J10" i="19"/>
  <c r="T69" i="20" s="1"/>
  <c r="G16" i="13"/>
  <c r="P10" i="20"/>
  <c r="W8" i="26"/>
  <c r="Q8" i="26"/>
  <c r="I13" i="13"/>
  <c r="Q6" i="6"/>
  <c r="J7" i="19"/>
  <c r="G10" i="10" s="1"/>
  <c r="H10" i="10" s="1"/>
  <c r="J11" i="19"/>
  <c r="G14" i="10" s="1"/>
  <c r="H14" i="10" s="1"/>
  <c r="I9" i="13"/>
  <c r="Q5" i="6"/>
  <c r="H7" i="20" s="1"/>
  <c r="P7" i="20"/>
  <c r="W5" i="26"/>
  <c r="W5" i="6"/>
  <c r="Q11" i="26"/>
  <c r="W11" i="26"/>
  <c r="Q10" i="6"/>
  <c r="W10" i="26"/>
  <c r="Q10" i="26"/>
  <c r="P12" i="20"/>
  <c r="F12" i="20"/>
  <c r="I19" i="13"/>
  <c r="Q9" i="6"/>
  <c r="W9" i="6"/>
  <c r="G17" i="13"/>
  <c r="F11" i="20"/>
  <c r="H10" i="20"/>
  <c r="W7" i="26"/>
  <c r="Q7" i="26"/>
  <c r="F8" i="20"/>
  <c r="W6" i="6"/>
  <c r="P8" i="20"/>
  <c r="Q6" i="26"/>
  <c r="W6" i="26"/>
  <c r="H8" i="20"/>
  <c r="J6" i="19"/>
  <c r="R7" i="20"/>
  <c r="F7" i="20"/>
  <c r="S11" i="6" l="1"/>
  <c r="S8" i="6"/>
  <c r="S12" i="26"/>
  <c r="S5" i="26"/>
  <c r="S7" i="6"/>
  <c r="S6" i="6"/>
  <c r="S5" i="6"/>
  <c r="L23" i="13"/>
  <c r="N23" i="13" s="1"/>
  <c r="T71" i="20"/>
  <c r="G12" i="10"/>
  <c r="H12" i="10" s="1"/>
  <c r="T68" i="20"/>
  <c r="S9" i="26"/>
  <c r="R11" i="20"/>
  <c r="T67" i="20"/>
  <c r="G13" i="10"/>
  <c r="H13" i="10" s="1"/>
  <c r="L9" i="13"/>
  <c r="N9" i="13" s="1"/>
  <c r="G11" i="10"/>
  <c r="H11" i="10" s="1"/>
  <c r="G8" i="10"/>
  <c r="H8" i="10" s="1"/>
  <c r="L19" i="13"/>
  <c r="N19" i="13" s="1"/>
  <c r="R10" i="20"/>
  <c r="S8" i="26"/>
  <c r="L21" i="13"/>
  <c r="N21" i="13" s="1"/>
  <c r="L13" i="13"/>
  <c r="N13" i="13" s="1"/>
  <c r="T66" i="20"/>
  <c r="T70" i="20"/>
  <c r="S11" i="26"/>
  <c r="R13" i="20"/>
  <c r="S10" i="26"/>
  <c r="R12" i="20"/>
  <c r="S10" i="6"/>
  <c r="H12" i="20"/>
  <c r="S9" i="6"/>
  <c r="H11" i="20"/>
  <c r="S7" i="26"/>
  <c r="R9" i="20"/>
  <c r="L11" i="13"/>
  <c r="N11" i="13" s="1"/>
  <c r="G9" i="10"/>
  <c r="H9" i="10" s="1"/>
  <c r="T65" i="20"/>
  <c r="S6" i="26"/>
  <c r="R8" i="20"/>
  <c r="U12" i="6" l="1"/>
  <c r="U12" i="26"/>
  <c r="U11" i="6"/>
  <c r="U11" i="26"/>
  <c r="U7" i="26"/>
  <c r="U7" i="6"/>
  <c r="U8" i="6"/>
  <c r="U9" i="6"/>
  <c r="U6" i="6"/>
  <c r="U5" i="6"/>
  <c r="U10" i="6"/>
  <c r="U10" i="26"/>
  <c r="U9" i="26"/>
  <c r="U8" i="26"/>
  <c r="U6" i="26"/>
  <c r="U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Milan HOFFMANN</author>
  </authors>
  <commentList>
    <comment ref="B2" authorId="0" shapeId="0" xr:uid="{00000000-0006-0000-0100-000001000000}">
      <text>
        <r>
          <rPr>
            <b/>
            <sz val="8"/>
            <color indexed="81"/>
            <rFont val="Tahoma"/>
            <family val="2"/>
            <charset val="238"/>
          </rPr>
          <t xml:space="preserve">Vložte:
</t>
        </r>
        <r>
          <rPr>
            <sz val="8"/>
            <color indexed="81"/>
            <rFont val="Tahoma"/>
            <family val="2"/>
            <charset val="238"/>
          </rPr>
          <t>název soutěže
(např. MČR soutěží dorostu)</t>
        </r>
      </text>
    </comment>
    <comment ref="B3" authorId="0" shapeId="0" xr:uid="{00000000-0006-0000-0100-000002000000}">
      <text>
        <r>
          <rPr>
            <b/>
            <sz val="8"/>
            <color indexed="81"/>
            <rFont val="Tahoma"/>
            <family val="2"/>
            <charset val="238"/>
          </rPr>
          <t xml:space="preserve">Vložte:
</t>
        </r>
        <r>
          <rPr>
            <sz val="8"/>
            <color indexed="81"/>
            <rFont val="Tahoma"/>
            <family val="2"/>
            <charset val="238"/>
          </rPr>
          <t>datum konání a místo konání soutěže
(např. 10.-.11.7.2005 Plzeň)</t>
        </r>
      </text>
    </comment>
    <comment ref="D5" authorId="0" shapeId="0" xr:uid="{00000000-0006-0000-0100-000003000000}">
      <text>
        <r>
          <rPr>
            <b/>
            <sz val="8"/>
            <color indexed="81"/>
            <rFont val="Tahoma"/>
            <family val="2"/>
            <charset val="238"/>
          </rPr>
          <t xml:space="preserve">Vložte:
</t>
        </r>
        <r>
          <rPr>
            <sz val="8"/>
            <color indexed="81"/>
            <rFont val="Tahoma"/>
            <family val="2"/>
            <charset val="238"/>
          </rPr>
          <t>kategorii
(Dorky či Dorci)</t>
        </r>
      </text>
    </comment>
  </commentList>
</comments>
</file>

<file path=xl/sharedStrings.xml><?xml version="1.0" encoding="utf-8"?>
<sst xmlns="http://schemas.openxmlformats.org/spreadsheetml/2006/main" count="1664" uniqueCount="175">
  <si>
    <t>st.č.</t>
  </si>
  <si>
    <t>SDH</t>
  </si>
  <si>
    <t>Poř.</t>
  </si>
  <si>
    <t>1.pokus</t>
  </si>
  <si>
    <t>2.pokus</t>
  </si>
  <si>
    <t>čas</t>
  </si>
  <si>
    <t xml:space="preserve"> startovní číslo</t>
  </si>
  <si>
    <t>Poznámky:</t>
  </si>
  <si>
    <t>Okres</t>
  </si>
  <si>
    <t>Jméno</t>
  </si>
  <si>
    <t>Čas</t>
  </si>
  <si>
    <t>I. pokus</t>
  </si>
  <si>
    <t>II. pokus</t>
  </si>
  <si>
    <t xml:space="preserve">Program pro zpracování výsledků </t>
  </si>
  <si>
    <t>Startovní listina soutěže</t>
  </si>
  <si>
    <t>I.</t>
  </si>
  <si>
    <t>II.</t>
  </si>
  <si>
    <t>C.</t>
  </si>
  <si>
    <t>P.</t>
  </si>
  <si>
    <t>X.</t>
  </si>
  <si>
    <t>1</t>
  </si>
  <si>
    <t>2</t>
  </si>
  <si>
    <t xml:space="preserve"> Celkový součet</t>
  </si>
  <si>
    <t>Výsledky soutěže</t>
  </si>
  <si>
    <t xml:space="preserve">tresný bod = 1 minuta </t>
  </si>
  <si>
    <t xml:space="preserve"> trestné minuty (h:mm)</t>
  </si>
  <si>
    <t xml:space="preserve"> počet bodů za umístění</t>
  </si>
  <si>
    <t xml:space="preserve"> součet tresných bodů</t>
  </si>
  <si>
    <t xml:space="preserve"> přesun podle azimutu</t>
  </si>
  <si>
    <t xml:space="preserve"> střelba ze vzduchovky</t>
  </si>
  <si>
    <t xml:space="preserve"> šplh</t>
  </si>
  <si>
    <t xml:space="preserve"> přeskok přes vodní příkop</t>
  </si>
  <si>
    <t xml:space="preserve"> určování RHP</t>
  </si>
  <si>
    <t xml:space="preserve"> určování věcných prostředků</t>
  </si>
  <si>
    <t xml:space="preserve"> optická signalizace</t>
  </si>
  <si>
    <t xml:space="preserve"> první pomoc</t>
  </si>
  <si>
    <t>Tr.b.</t>
  </si>
  <si>
    <t xml:space="preserve"> ZPV</t>
  </si>
  <si>
    <t>Tr.Bodů</t>
  </si>
  <si>
    <t>B.</t>
  </si>
  <si>
    <t xml:space="preserve"> Celkový součet bodů</t>
  </si>
  <si>
    <t>Autor programu:</t>
  </si>
  <si>
    <t>Ing. Milan Hoffmann</t>
  </si>
  <si>
    <t>Oprávněný uživatel:</t>
  </si>
  <si>
    <t>SH ČMS</t>
  </si>
  <si>
    <t xml:space="preserve"> čas startu (hh:mm:ss)</t>
  </si>
  <si>
    <t xml:space="preserve"> čas cíle (hh:mm:ss)</t>
  </si>
  <si>
    <t>Výsledková listina - ZPV</t>
  </si>
  <si>
    <t>Pořadí</t>
  </si>
  <si>
    <t>.</t>
  </si>
  <si>
    <t xml:space="preserve"> čistý čas na trati (mm:ss)</t>
  </si>
  <si>
    <t>TEST</t>
  </si>
  <si>
    <t>Tisková sestava</t>
  </si>
  <si>
    <t>Test</t>
  </si>
  <si>
    <t>dr.</t>
  </si>
  <si>
    <t>St.č.</t>
  </si>
  <si>
    <t>Start. číslo</t>
  </si>
  <si>
    <t>Výsledný čas</t>
  </si>
  <si>
    <t>čas             I. pokusu</t>
  </si>
  <si>
    <t>čas            II. pokusu</t>
  </si>
  <si>
    <t xml:space="preserve"> Celokvé pořadí </t>
  </si>
  <si>
    <t>Celkové pořadí</t>
  </si>
  <si>
    <t/>
  </si>
  <si>
    <t>Kontakt</t>
  </si>
  <si>
    <t>Ing. Milan HOFFMANN</t>
  </si>
  <si>
    <t>318 00 PLZEŇ</t>
  </si>
  <si>
    <t>tel.:</t>
  </si>
  <si>
    <t>mobil:</t>
  </si>
  <si>
    <t>+420 606 916 333</t>
  </si>
  <si>
    <t>mail:</t>
  </si>
  <si>
    <t>www:</t>
  </si>
  <si>
    <t>DOROST - JEDNOTLIVCI</t>
  </si>
  <si>
    <t>3</t>
  </si>
  <si>
    <t>4</t>
  </si>
  <si>
    <t>5</t>
  </si>
  <si>
    <t>6</t>
  </si>
  <si>
    <t>7</t>
  </si>
  <si>
    <t>8</t>
  </si>
  <si>
    <t>9</t>
  </si>
  <si>
    <t>10</t>
  </si>
  <si>
    <t>11</t>
  </si>
  <si>
    <t>12</t>
  </si>
  <si>
    <t>13</t>
  </si>
  <si>
    <t>14</t>
  </si>
  <si>
    <t>15</t>
  </si>
  <si>
    <t>16</t>
  </si>
  <si>
    <t>17</t>
  </si>
  <si>
    <t>18</t>
  </si>
  <si>
    <t>19</t>
  </si>
  <si>
    <t>20</t>
  </si>
  <si>
    <t>21</t>
  </si>
  <si>
    <t>22</t>
  </si>
  <si>
    <t>23</t>
  </si>
  <si>
    <t>24</t>
  </si>
  <si>
    <t>25</t>
  </si>
  <si>
    <t xml:space="preserve">Jméno </t>
  </si>
  <si>
    <t>Startovní číslo</t>
  </si>
  <si>
    <t>Jednotlivci</t>
  </si>
  <si>
    <t>Běh na 100m s přek. - J - Zadání výsledků</t>
  </si>
  <si>
    <t>Běh na 100m s překážkami - J - Startovní listina</t>
  </si>
  <si>
    <t>Celkové výsledky - Jednotlivci</t>
  </si>
  <si>
    <t xml:space="preserve"> Dvojboj</t>
  </si>
  <si>
    <t xml:space="preserve"> Běh na 100m s přek.</t>
  </si>
  <si>
    <t xml:space="preserve"> Test</t>
  </si>
  <si>
    <t xml:space="preserve"> Jméno</t>
  </si>
  <si>
    <t xml:space="preserve"> Závod požárnické všestrannosti: DOROST - JEDNOTLIVCI</t>
  </si>
  <si>
    <t>Kat.:</t>
  </si>
  <si>
    <t>Celkové výsledky - TISK</t>
  </si>
  <si>
    <t>Dvojboj - J - Startovní listina</t>
  </si>
  <si>
    <t>Dvojboj - J - Zadání výsledků</t>
  </si>
  <si>
    <t>DVOJBOJ - Pořadí</t>
  </si>
  <si>
    <t>Běh na 100m s přek. - Pořadí</t>
  </si>
  <si>
    <t>Běh na 100m s překážkami</t>
  </si>
  <si>
    <t>Dvojboj</t>
  </si>
  <si>
    <t>ZPV</t>
  </si>
  <si>
    <t>Program na zpracování výsledků (DOROST - Jednotlivci) pro SH ČMS vytvořil:</t>
  </si>
  <si>
    <t>čekací čas (mm:ss)</t>
  </si>
  <si>
    <t>výsledný čas na trati (mm:ss)</t>
  </si>
  <si>
    <t xml:space="preserve"> výsledný čas (h:mm:ss)</t>
  </si>
  <si>
    <t>Dorky či Dorci</t>
  </si>
  <si>
    <t>Verze programu:</t>
  </si>
  <si>
    <t>milan.hoffmann@seznam.cz</t>
  </si>
  <si>
    <t>+420 373 540 062</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</si>
  <si>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</si>
  <si>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</si>
  <si>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</si>
  <si>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</si>
  <si>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</si>
  <si>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</si>
  <si>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</si>
  <si>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</si>
  <si>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</si>
  <si>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</si>
  <si>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</si>
  <si>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</si>
  <si>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</si>
  <si>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</si>
  <si>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</si>
  <si>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</si>
  <si>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</si>
  <si>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</si>
  <si>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</si>
  <si>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</si>
  <si>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</si>
  <si>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</si>
  <si>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</si>
  <si>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</si>
  <si>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</si>
  <si>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diskvalifikace (D)</t>
  </si>
  <si>
    <t>Vojanova 760/49</t>
  </si>
  <si>
    <t>+420 731 428 398</t>
  </si>
  <si>
    <t>www.dh.cz</t>
  </si>
  <si>
    <t>2011/1 (11.02.2011)</t>
  </si>
  <si>
    <t>Krajské kolo DOROSTU</t>
  </si>
  <si>
    <t>9.6.2018 Chrudim</t>
  </si>
  <si>
    <t>UO</t>
  </si>
  <si>
    <t>CR</t>
  </si>
  <si>
    <t>Lukavice</t>
  </si>
  <si>
    <t>Skuteč</t>
  </si>
  <si>
    <t>Hájková Andrea</t>
  </si>
  <si>
    <t>Choceň</t>
  </si>
  <si>
    <t>Hrochová Eliška</t>
  </si>
  <si>
    <t>Horní Roveň</t>
  </si>
  <si>
    <t>PA</t>
  </si>
  <si>
    <t>Novotná Leona</t>
  </si>
  <si>
    <t>Dudková Martina</t>
  </si>
  <si>
    <t>Urbancová Petra</t>
  </si>
  <si>
    <t>Pardubice - město</t>
  </si>
  <si>
    <t>Vinary</t>
  </si>
  <si>
    <t>Křížová Darina</t>
  </si>
  <si>
    <t>Vlasáková Eva</t>
  </si>
  <si>
    <t>Dorky mladší</t>
  </si>
  <si>
    <t>Lupoměská Lucie</t>
  </si>
  <si>
    <t>0</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</si>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</sst>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č_-;\-* #,##0.00\ _K_č_-;_-* &quot;-&quot;??\ _K_č_-;_-@_-"/>
    <numFmt numFmtId="164" formatCode="mm\,ss.0"/>
    <numFmt numFmtId="165" formatCode="h:mm:ss.0"/>
    <numFmt numFmtId="166" formatCode="mm:ss.00"/>
    <numFmt numFmtId="167" formatCode="dd/mm/yyyy"/>
    <numFmt numFmtId="168" formatCode="hh:mm:ss.00"/>
    <numFmt numFmtId="169" formatCode="dd/mm/yyyy\ hh:mm:ss.00"/>
    <numFmt numFmtId="170" formatCode="hh:mm:ss.0"/>
    <numFmt numFmtId="171" formatCode="hh:mm:ss"/>
  </numFmts>
  <fonts count="30" x14ac:knownFonts="1">
    <font>
      <sz val="10"/>
      <name val="Arial CE"/>
      <charset val="238"/>
    </font>
    <font>
      <sz val="10"/>
      <name val="Arial CE"/>
      <charset val="238"/>
    </font>
    <font>
      <b/>
      <sz val="20"/>
      <color indexed="12"/>
      <name val="Arial CE"/>
      <family val="2"/>
      <charset val="238"/>
    </font>
    <font>
      <sz val="10"/>
      <name val="Arial CE"/>
      <family val="2"/>
      <charset val="238"/>
    </font>
    <font>
      <b/>
      <sz val="10"/>
      <name val="Arial CE"/>
      <family val="2"/>
      <charset val="238"/>
    </font>
    <font>
      <sz val="8"/>
      <name val="Arial CE"/>
      <family val="2"/>
      <charset val="238"/>
    </font>
    <font>
      <b/>
      <sz val="8"/>
      <name val="Arial CE"/>
      <family val="2"/>
      <charset val="238"/>
    </font>
    <font>
      <b/>
      <sz val="12"/>
      <name val="Arial CE"/>
      <family val="2"/>
      <charset val="238"/>
    </font>
    <font>
      <sz val="12"/>
      <name val="Arial CE"/>
      <family val="2"/>
      <charset val="238"/>
    </font>
    <font>
      <b/>
      <sz val="12"/>
      <color indexed="12"/>
      <name val="Arial CE"/>
      <family val="2"/>
      <charset val="238"/>
    </font>
    <font>
      <b/>
      <sz val="10"/>
      <color indexed="12"/>
      <name val="Arial CE"/>
      <family val="2"/>
      <charset val="238"/>
    </font>
    <font>
      <b/>
      <sz val="10"/>
      <color indexed="9"/>
      <name val="Arial CE"/>
      <family val="2"/>
      <charset val="238"/>
    </font>
    <font>
      <u/>
      <sz val="10"/>
      <color indexed="12"/>
      <name val="Arial CE"/>
      <charset val="238"/>
    </font>
    <font>
      <b/>
      <sz val="10"/>
      <color indexed="63"/>
      <name val="Arial CE"/>
      <family val="2"/>
      <charset val="238"/>
    </font>
    <font>
      <b/>
      <sz val="10"/>
      <color indexed="10"/>
      <name val="Arial CE"/>
      <family val="2"/>
      <charset val="238"/>
    </font>
    <font>
      <sz val="10"/>
      <color indexed="12"/>
      <name val="Arial CE"/>
      <family val="2"/>
      <charset val="238"/>
    </font>
    <font>
      <b/>
      <sz val="20"/>
      <name val="Arial CE"/>
      <family val="2"/>
      <charset val="238"/>
    </font>
    <font>
      <sz val="10"/>
      <color indexed="9"/>
      <name val="Arial CE"/>
      <family val="2"/>
      <charset val="238"/>
    </font>
    <font>
      <b/>
      <sz val="14"/>
      <name val="Arial CE"/>
      <family val="2"/>
      <charset val="238"/>
    </font>
    <font>
      <sz val="20"/>
      <name val="Arial CE"/>
      <family val="2"/>
      <charset val="238"/>
    </font>
    <font>
      <sz val="11"/>
      <name val="Arial CE"/>
      <family val="2"/>
      <charset val="238"/>
    </font>
    <font>
      <b/>
      <sz val="9"/>
      <name val="Arial CE"/>
      <family val="2"/>
      <charset val="238"/>
    </font>
    <font>
      <sz val="9"/>
      <name val="Arial CE"/>
      <family val="2"/>
      <charset val="238"/>
    </font>
    <font>
      <b/>
      <sz val="11"/>
      <name val="Arial CE"/>
      <family val="2"/>
      <charset val="238"/>
    </font>
    <font>
      <sz val="10"/>
      <color indexed="63"/>
      <name val="Arial CE"/>
      <family val="2"/>
      <charset val="238"/>
    </font>
    <font>
      <sz val="14"/>
      <name val="Arial CE"/>
      <family val="2"/>
      <charset val="238"/>
    </font>
    <font>
      <sz val="8"/>
      <name val="Arial CE"/>
      <charset val="238"/>
    </font>
    <font>
      <sz val="8"/>
      <color indexed="81"/>
      <name val="Tahoma"/>
      <family val="2"/>
      <charset val="238"/>
    </font>
    <font>
      <b/>
      <sz val="8"/>
      <color indexed="81"/>
      <name val="Tahoma"/>
      <family val="2"/>
      <charset val="238"/>
    </font>
    <font>
      <sz val="10"/>
      <color indexed="9"/>
      <name val="Arial CE"/>
      <charset val="23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indexed="13"/>
        <bgColor indexed="64"/>
      </patternFill>
    </fill>
    <fill>
      <patternFill patternType="solid">
        <fgColor indexed="44"/>
        <bgColor indexed="64"/>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744">
    <xf numFmtId="0" fontId="0" fillId="0" borderId="0" xfId="0"/>
    <xf numFmtId="0" fontId="0" fillId="0" borderId="0" xfId="0" applyProtection="1">
      <protection hidden="1"/>
    </xf>
    <xf numFmtId="0" fontId="2" fillId="0" borderId="0" xfId="0" applyFont="1" applyFill="1" applyAlignment="1" applyProtection="1">
      <alignment horizontal="center"/>
      <protection hidden="1"/>
    </xf>
    <xf numFmtId="0" fontId="7" fillId="0" borderId="0" xfId="0" applyFont="1" applyAlignment="1" applyProtection="1">
      <alignment horizontal="center"/>
      <protection hidden="1"/>
    </xf>
    <xf numFmtId="0" fontId="3" fillId="0" borderId="0" xfId="0" applyFont="1" applyAlignment="1" applyProtection="1">
      <alignment horizontal="center"/>
      <protection hidden="1"/>
    </xf>
    <xf numFmtId="0" fontId="4" fillId="0" borderId="0" xfId="0" applyFont="1" applyAlignment="1" applyProtection="1">
      <alignment horizontal="center"/>
      <protection hidden="1"/>
    </xf>
    <xf numFmtId="0" fontId="3" fillId="0" borderId="0" xfId="0" applyFont="1" applyAlignment="1" applyProtection="1">
      <alignment horizontal="center" vertical="center"/>
      <protection hidden="1"/>
    </xf>
    <xf numFmtId="0" fontId="7" fillId="0" borderId="1" xfId="0" applyFont="1" applyBorder="1" applyAlignment="1" applyProtection="1">
      <alignment horizontal="center"/>
      <protection hidden="1"/>
    </xf>
    <xf numFmtId="0" fontId="0" fillId="0" borderId="0" xfId="0" applyAlignment="1" applyProtection="1">
      <alignment horizontal="center" vertical="center"/>
      <protection hidden="1"/>
    </xf>
    <xf numFmtId="0" fontId="2" fillId="0" borderId="0" xfId="0" applyFont="1" applyFill="1" applyAlignment="1" applyProtection="1">
      <alignment horizontal="left"/>
      <protection hidden="1"/>
    </xf>
    <xf numFmtId="0" fontId="4" fillId="0" borderId="0"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8" fillId="0" borderId="0" xfId="0" applyFont="1" applyBorder="1" applyProtection="1">
      <protection hidden="1"/>
    </xf>
    <xf numFmtId="0" fontId="4" fillId="0" borderId="1" xfId="0" applyFont="1" applyFill="1" applyBorder="1" applyAlignment="1" applyProtection="1">
      <alignment horizontal="center" vertical="center"/>
      <protection hidden="1"/>
    </xf>
    <xf numFmtId="0" fontId="3" fillId="0" borderId="0" xfId="0" applyFont="1" applyAlignment="1" applyProtection="1">
      <alignment horizontal="left"/>
      <protection hidden="1"/>
    </xf>
    <xf numFmtId="0" fontId="3" fillId="0" borderId="0" xfId="0" applyFont="1" applyBorder="1" applyAlignment="1" applyProtection="1">
      <alignment horizontal="center" vertical="center"/>
      <protection hidden="1"/>
    </xf>
    <xf numFmtId="0" fontId="17" fillId="0" borderId="0" xfId="2" applyFont="1" applyFill="1" applyAlignment="1" applyProtection="1">
      <alignment horizontal="center"/>
      <protection hidden="1"/>
    </xf>
    <xf numFmtId="0" fontId="4" fillId="0" borderId="0" xfId="0" applyFont="1" applyFill="1" applyBorder="1" applyAlignment="1" applyProtection="1">
      <alignment horizontal="center"/>
      <protection hidden="1"/>
    </xf>
    <xf numFmtId="2" fontId="0" fillId="0" borderId="0" xfId="0" applyNumberFormat="1" applyProtection="1">
      <protection hidden="1"/>
    </xf>
    <xf numFmtId="49" fontId="0" fillId="0" borderId="0" xfId="0" applyNumberFormat="1" applyProtection="1">
      <protection hidden="1"/>
    </xf>
    <xf numFmtId="49" fontId="2" fillId="0" borderId="0" xfId="0" applyNumberFormat="1" applyFont="1" applyFill="1" applyAlignment="1" applyProtection="1">
      <alignment horizontal="center"/>
      <protection hidden="1"/>
    </xf>
    <xf numFmtId="49" fontId="4" fillId="0" borderId="0" xfId="0" applyNumberFormat="1" applyFont="1" applyBorder="1" applyAlignment="1" applyProtection="1">
      <alignment horizontal="center" vertical="center"/>
      <protection hidden="1"/>
    </xf>
    <xf numFmtId="49" fontId="4" fillId="0" borderId="2" xfId="0" applyNumberFormat="1" applyFont="1" applyBorder="1" applyAlignment="1" applyProtection="1">
      <alignment horizontal="center" vertical="center"/>
      <protection hidden="1"/>
    </xf>
    <xf numFmtId="49" fontId="0" fillId="0" borderId="0" xfId="0" applyNumberFormat="1" applyBorder="1" applyProtection="1">
      <protection hidden="1"/>
    </xf>
    <xf numFmtId="49" fontId="3" fillId="0" borderId="0" xfId="0" applyNumberFormat="1" applyFont="1" applyAlignment="1" applyProtection="1">
      <alignment horizontal="center"/>
      <protection hidden="1"/>
    </xf>
    <xf numFmtId="49" fontId="3" fillId="0" borderId="0" xfId="0" applyNumberFormat="1" applyFont="1" applyAlignment="1" applyProtection="1">
      <alignment horizontal="left"/>
      <protection hidden="1"/>
    </xf>
    <xf numFmtId="0" fontId="0" fillId="0" borderId="0" xfId="0" applyNumberFormat="1" applyProtection="1">
      <protection hidden="1"/>
    </xf>
    <xf numFmtId="2" fontId="0" fillId="0" borderId="0" xfId="0" applyNumberFormat="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protection hidden="1"/>
    </xf>
    <xf numFmtId="0" fontId="4" fillId="0" borderId="3" xfId="0" applyNumberFormat="1" applyFont="1" applyBorder="1" applyAlignment="1" applyProtection="1">
      <alignment horizontal="center" vertical="center"/>
      <protection hidden="1"/>
    </xf>
    <xf numFmtId="2" fontId="4" fillId="0" borderId="0" xfId="0" applyNumberFormat="1" applyFont="1" applyBorder="1" applyAlignment="1" applyProtection="1">
      <alignment horizontal="center" vertical="center"/>
      <protection hidden="1"/>
    </xf>
    <xf numFmtId="2" fontId="4" fillId="0" borderId="2" xfId="0" applyNumberFormat="1" applyFont="1" applyBorder="1" applyAlignment="1" applyProtection="1">
      <alignment horizontal="center" vertical="center"/>
      <protection hidden="1"/>
    </xf>
    <xf numFmtId="2" fontId="3" fillId="0" borderId="4" xfId="0" applyNumberFormat="1" applyFont="1" applyBorder="1" applyAlignment="1" applyProtection="1">
      <alignment horizontal="center" vertical="center"/>
      <protection hidden="1"/>
    </xf>
    <xf numFmtId="2" fontId="0" fillId="0" borderId="4" xfId="0" applyNumberFormat="1" applyBorder="1" applyAlignment="1" applyProtection="1">
      <alignment horizontal="center" vertical="center"/>
      <protection hidden="1"/>
    </xf>
    <xf numFmtId="2" fontId="3" fillId="0" borderId="5" xfId="0" applyNumberFormat="1" applyFont="1" applyBorder="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0" fontId="0" fillId="0" borderId="0" xfId="0" applyNumberFormat="1" applyBorder="1" applyProtection="1">
      <protection hidden="1"/>
    </xf>
    <xf numFmtId="0" fontId="3" fillId="0" borderId="0" xfId="0" applyNumberFormat="1" applyFont="1" applyAlignment="1" applyProtection="1">
      <alignment horizontal="center"/>
      <protection hidden="1"/>
    </xf>
    <xf numFmtId="0" fontId="3" fillId="0" borderId="0" xfId="0" applyNumberFormat="1" applyFont="1" applyAlignment="1" applyProtection="1">
      <alignment horizontal="left"/>
      <protection hidden="1"/>
    </xf>
    <xf numFmtId="2" fontId="3" fillId="0" borderId="6" xfId="0" applyNumberFormat="1" applyFont="1" applyBorder="1" applyAlignment="1" applyProtection="1">
      <alignment horizontal="center" vertical="center"/>
      <protection locked="0" hidden="1"/>
    </xf>
    <xf numFmtId="2" fontId="3" fillId="0" borderId="7" xfId="0" applyNumberFormat="1" applyFont="1" applyBorder="1" applyAlignment="1" applyProtection="1">
      <alignment horizontal="center" vertical="center"/>
      <protection locked="0" hidden="1"/>
    </xf>
    <xf numFmtId="2" fontId="3" fillId="0" borderId="8" xfId="0" applyNumberFormat="1" applyFont="1" applyBorder="1" applyAlignment="1" applyProtection="1">
      <alignment horizontal="center" vertical="center"/>
      <protection locked="0" hidden="1"/>
    </xf>
    <xf numFmtId="2" fontId="3" fillId="0" borderId="9" xfId="0" applyNumberFormat="1" applyFont="1" applyBorder="1" applyAlignment="1" applyProtection="1">
      <alignment horizontal="center" vertical="center"/>
      <protection locked="0" hidden="1"/>
    </xf>
    <xf numFmtId="2" fontId="3" fillId="0" borderId="10" xfId="0" applyNumberFormat="1" applyFont="1" applyBorder="1" applyAlignment="1" applyProtection="1">
      <alignment horizontal="center" vertical="center"/>
      <protection locked="0" hidden="1"/>
    </xf>
    <xf numFmtId="2" fontId="3" fillId="0" borderId="11" xfId="0" applyNumberFormat="1" applyFont="1" applyBorder="1" applyAlignment="1" applyProtection="1">
      <alignment horizontal="center" vertical="center"/>
      <protection locked="0" hidden="1"/>
    </xf>
    <xf numFmtId="2" fontId="0" fillId="0" borderId="0" xfId="0" applyNumberFormat="1" applyFill="1" applyAlignment="1" applyProtection="1">
      <alignment horizontal="center" vertical="center"/>
      <protection hidden="1"/>
    </xf>
    <xf numFmtId="2" fontId="0" fillId="0" borderId="0" xfId="0" applyNumberFormat="1" applyBorder="1" applyProtection="1">
      <protection hidden="1"/>
    </xf>
    <xf numFmtId="0" fontId="4" fillId="0" borderId="1" xfId="0" applyNumberFormat="1" applyFont="1" applyBorder="1" applyAlignment="1" applyProtection="1">
      <alignment horizontal="center" vertical="center"/>
      <protection hidden="1"/>
    </xf>
    <xf numFmtId="0" fontId="8" fillId="0" borderId="0" xfId="0" applyFont="1" applyAlignment="1" applyProtection="1">
      <alignment horizontal="center"/>
      <protection hidden="1"/>
    </xf>
    <xf numFmtId="0" fontId="8" fillId="0" borderId="0" xfId="0" applyFont="1" applyProtection="1">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left" vertical="center"/>
      <protection hidden="1"/>
    </xf>
    <xf numFmtId="0" fontId="3" fillId="0" borderId="12" xfId="0" applyFont="1" applyBorder="1" applyAlignment="1" applyProtection="1">
      <alignment horizontal="left" vertical="center"/>
      <protection hidden="1"/>
    </xf>
    <xf numFmtId="0" fontId="0" fillId="0" borderId="0" xfId="0" applyNumberFormat="1" applyFill="1" applyBorder="1" applyProtection="1">
      <protection hidden="1"/>
    </xf>
    <xf numFmtId="0" fontId="4" fillId="0" borderId="14" xfId="0" applyNumberFormat="1" applyFont="1" applyBorder="1" applyAlignment="1" applyProtection="1">
      <alignment horizontal="center" vertical="center"/>
      <protection hidden="1"/>
    </xf>
    <xf numFmtId="0" fontId="3" fillId="0" borderId="13" xfId="0" applyNumberFormat="1" applyFont="1" applyBorder="1" applyAlignment="1" applyProtection="1">
      <alignment horizontal="center" vertical="center"/>
      <protection hidden="1"/>
    </xf>
    <xf numFmtId="0" fontId="3" fillId="0" borderId="12"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8"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2" fontId="3" fillId="0" borderId="17" xfId="0" applyNumberFormat="1" applyFont="1" applyBorder="1" applyAlignment="1" applyProtection="1">
      <alignment horizontal="center" vertical="center"/>
      <protection hidden="1"/>
    </xf>
    <xf numFmtId="2" fontId="3" fillId="0" borderId="15" xfId="0" applyNumberFormat="1" applyFont="1" applyBorder="1" applyAlignment="1" applyProtection="1">
      <alignment horizontal="center" vertical="center"/>
      <protection hidden="1"/>
    </xf>
    <xf numFmtId="0" fontId="0" fillId="0" borderId="0" xfId="0" applyProtection="1">
      <protection locked="0" hidden="1"/>
    </xf>
    <xf numFmtId="20" fontId="5" fillId="0" borderId="18" xfId="0" applyNumberFormat="1" applyFont="1" applyBorder="1" applyAlignment="1" applyProtection="1">
      <alignment horizontal="center" vertical="center" textRotation="90" wrapText="1"/>
      <protection hidden="1"/>
    </xf>
    <xf numFmtId="165" fontId="5" fillId="0" borderId="19" xfId="0" applyNumberFormat="1" applyFont="1" applyBorder="1" applyAlignment="1" applyProtection="1">
      <alignment horizontal="center" vertical="center" textRotation="90" wrapText="1"/>
      <protection hidden="1"/>
    </xf>
    <xf numFmtId="0" fontId="5" fillId="0" borderId="20" xfId="0" applyFont="1" applyBorder="1" applyAlignment="1" applyProtection="1">
      <alignment horizontal="center" vertical="center" textRotation="90" wrapText="1"/>
      <protection hidden="1"/>
    </xf>
    <xf numFmtId="0" fontId="5" fillId="0" borderId="21" xfId="0" applyFont="1" applyBorder="1" applyAlignment="1" applyProtection="1">
      <alignment horizontal="center" vertical="center" textRotation="90" wrapText="1"/>
      <protection hidden="1"/>
    </xf>
    <xf numFmtId="0" fontId="5" fillId="0" borderId="22" xfId="0" applyFont="1" applyBorder="1" applyAlignment="1" applyProtection="1">
      <alignment horizontal="center" vertical="center" textRotation="90" wrapText="1"/>
      <protection hidden="1"/>
    </xf>
    <xf numFmtId="0" fontId="22" fillId="0" borderId="13" xfId="0" applyFont="1" applyBorder="1" applyAlignment="1" applyProtection="1">
      <alignment horizontal="center" vertical="center" textRotation="90" wrapText="1"/>
      <protection hidden="1"/>
    </xf>
    <xf numFmtId="0" fontId="3" fillId="2" borderId="12" xfId="0" applyFont="1" applyFill="1" applyBorder="1" applyAlignment="1" applyProtection="1">
      <alignment horizontal="center" vertical="center"/>
      <protection hidden="1"/>
    </xf>
    <xf numFmtId="0" fontId="3" fillId="2" borderId="12" xfId="0" applyFont="1" applyFill="1" applyBorder="1" applyAlignment="1" applyProtection="1">
      <alignment horizontal="left" vertical="center"/>
      <protection hidden="1"/>
    </xf>
    <xf numFmtId="0" fontId="3" fillId="2" borderId="12"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left" vertical="center"/>
      <protection hidden="1"/>
    </xf>
    <xf numFmtId="2" fontId="3" fillId="2" borderId="9" xfId="0" applyNumberFormat="1" applyFont="1" applyFill="1" applyBorder="1" applyAlignment="1" applyProtection="1">
      <alignment horizontal="center" vertical="center"/>
      <protection locked="0" hidden="1"/>
    </xf>
    <xf numFmtId="2" fontId="3" fillId="2" borderId="10" xfId="0" applyNumberFormat="1" applyFont="1" applyFill="1" applyBorder="1" applyAlignment="1" applyProtection="1">
      <alignment horizontal="center" vertical="center"/>
      <protection locked="0" hidden="1"/>
    </xf>
    <xf numFmtId="2" fontId="3" fillId="2" borderId="11" xfId="0" applyNumberFormat="1" applyFont="1" applyFill="1" applyBorder="1" applyAlignment="1" applyProtection="1">
      <alignment horizontal="center" vertical="center"/>
      <protection locked="0" hidden="1"/>
    </xf>
    <xf numFmtId="2" fontId="3" fillId="2" borderId="5" xfId="0" applyNumberFormat="1" applyFont="1" applyFill="1" applyBorder="1" applyAlignment="1" applyProtection="1">
      <alignment horizontal="center" vertical="center"/>
      <protection hidden="1"/>
    </xf>
    <xf numFmtId="2" fontId="0" fillId="2" borderId="5" xfId="0" applyNumberFormat="1" applyFill="1" applyBorder="1" applyAlignment="1" applyProtection="1">
      <alignment horizontal="center" vertical="center"/>
      <protection hidden="1"/>
    </xf>
    <xf numFmtId="0" fontId="0" fillId="2" borderId="23" xfId="0" applyNumberFormat="1" applyFill="1" applyBorder="1" applyProtection="1">
      <protection hidden="1"/>
    </xf>
    <xf numFmtId="2" fontId="0" fillId="2" borderId="9" xfId="0" applyNumberFormat="1" applyFill="1" applyBorder="1" applyAlignment="1" applyProtection="1">
      <alignment horizontal="center" vertical="center"/>
      <protection locked="0" hidden="1"/>
    </xf>
    <xf numFmtId="2" fontId="0" fillId="0" borderId="5" xfId="0" applyNumberFormat="1" applyFill="1" applyBorder="1" applyAlignment="1" applyProtection="1">
      <alignment horizontal="center" vertical="center"/>
      <protection hidden="1"/>
    </xf>
    <xf numFmtId="0" fontId="3" fillId="0" borderId="5" xfId="0" applyNumberFormat="1" applyFont="1" applyFill="1" applyBorder="1" applyAlignment="1" applyProtection="1">
      <alignment horizontal="center" vertical="center"/>
      <protection hidden="1"/>
    </xf>
    <xf numFmtId="0" fontId="3" fillId="0" borderId="5" xfId="0" applyNumberFormat="1" applyFont="1" applyFill="1" applyBorder="1" applyAlignment="1" applyProtection="1">
      <alignment horizontal="left" vertical="center"/>
      <protection hidden="1"/>
    </xf>
    <xf numFmtId="2" fontId="3" fillId="0" borderId="5" xfId="0" applyNumberFormat="1" applyFont="1" applyFill="1" applyBorder="1" applyAlignment="1" applyProtection="1">
      <alignment horizontal="center" vertical="center"/>
      <protection hidden="1"/>
    </xf>
    <xf numFmtId="0" fontId="0" fillId="0" borderId="23" xfId="0" applyNumberFormat="1" applyFill="1" applyBorder="1" applyProtection="1">
      <protection hidden="1"/>
    </xf>
    <xf numFmtId="1" fontId="0" fillId="0" borderId="5" xfId="0" applyNumberFormat="1" applyFill="1" applyBorder="1" applyAlignment="1" applyProtection="1">
      <alignment horizontal="center" vertical="center"/>
      <protection hidden="1"/>
    </xf>
    <xf numFmtId="0" fontId="3" fillId="0" borderId="4" xfId="0" applyNumberFormat="1"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protection hidden="1"/>
    </xf>
    <xf numFmtId="2" fontId="3" fillId="0" borderId="4" xfId="0" applyNumberFormat="1" applyFont="1" applyFill="1" applyBorder="1" applyAlignment="1" applyProtection="1">
      <alignment horizontal="center" vertical="center"/>
      <protection hidden="1"/>
    </xf>
    <xf numFmtId="2" fontId="0" fillId="0" borderId="4" xfId="0" applyNumberFormat="1" applyFill="1" applyBorder="1" applyAlignment="1" applyProtection="1">
      <alignment horizontal="center" vertical="center"/>
      <protection hidden="1"/>
    </xf>
    <xf numFmtId="2" fontId="0" fillId="0" borderId="24" xfId="0" applyNumberFormat="1" applyFill="1" applyBorder="1" applyAlignment="1" applyProtection="1">
      <alignment horizontal="center" vertical="center"/>
      <protection hidden="1"/>
    </xf>
    <xf numFmtId="2" fontId="3" fillId="2" borderId="9" xfId="0" applyNumberFormat="1" applyFont="1" applyFill="1" applyBorder="1" applyAlignment="1" applyProtection="1">
      <alignment horizontal="center" vertical="center"/>
      <protection hidden="1"/>
    </xf>
    <xf numFmtId="2" fontId="3" fillId="2" borderId="10" xfId="0" applyNumberFormat="1" applyFont="1" applyFill="1" applyBorder="1" applyAlignment="1" applyProtection="1">
      <alignment horizontal="center" vertical="center"/>
      <protection hidden="1"/>
    </xf>
    <xf numFmtId="2" fontId="3" fillId="2" borderId="11" xfId="0" applyNumberFormat="1" applyFont="1" applyFill="1" applyBorder="1" applyAlignment="1" applyProtection="1">
      <alignment horizontal="center" vertical="center"/>
      <protection hidden="1"/>
    </xf>
    <xf numFmtId="2" fontId="0" fillId="2" borderId="9" xfId="0" applyNumberFormat="1" applyFill="1" applyBorder="1" applyAlignment="1" applyProtection="1">
      <alignment horizontal="center" vertical="center"/>
      <protection hidden="1"/>
    </xf>
    <xf numFmtId="2" fontId="3" fillId="0" borderId="9" xfId="0" applyNumberFormat="1" applyFont="1" applyFill="1" applyBorder="1" applyAlignment="1" applyProtection="1">
      <alignment horizontal="center" vertical="center"/>
      <protection hidden="1"/>
    </xf>
    <xf numFmtId="2" fontId="3" fillId="0" borderId="10" xfId="0" applyNumberFormat="1" applyFont="1" applyFill="1" applyBorder="1" applyAlignment="1" applyProtection="1">
      <alignment horizontal="center" vertical="center"/>
      <protection hidden="1"/>
    </xf>
    <xf numFmtId="2" fontId="3" fillId="0" borderId="11"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horizontal="center" vertical="center"/>
      <protection hidden="1"/>
    </xf>
    <xf numFmtId="2"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hidden="1"/>
    </xf>
    <xf numFmtId="2" fontId="4" fillId="0" borderId="2" xfId="0" applyNumberFormat="1" applyFont="1" applyFill="1" applyBorder="1" applyAlignment="1" applyProtection="1">
      <alignment horizontal="center" vertical="center"/>
      <protection hidden="1"/>
    </xf>
    <xf numFmtId="1" fontId="4" fillId="0" borderId="2" xfId="0" applyNumberFormat="1" applyFont="1" applyFill="1" applyBorder="1" applyAlignment="1" applyProtection="1">
      <alignment horizontal="center" vertical="center"/>
      <protection hidden="1"/>
    </xf>
    <xf numFmtId="1" fontId="0" fillId="0" borderId="24" xfId="0" applyNumberForma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0" borderId="18" xfId="0" applyFont="1" applyBorder="1" applyAlignment="1" applyProtection="1">
      <alignment horizontal="center" vertical="center" wrapText="1"/>
      <protection hidden="1"/>
    </xf>
    <xf numFmtId="1" fontId="0" fillId="0" borderId="0" xfId="0" applyNumberFormat="1" applyFill="1" applyAlignment="1" applyProtection="1">
      <alignment horizontal="center" vertical="center"/>
      <protection hidden="1"/>
    </xf>
    <xf numFmtId="2" fontId="3" fillId="2" borderId="25" xfId="0" applyNumberFormat="1" applyFont="1" applyFill="1" applyBorder="1" applyAlignment="1" applyProtection="1">
      <alignment horizontal="center" vertical="center"/>
      <protection hidden="1"/>
    </xf>
    <xf numFmtId="0" fontId="4" fillId="0" borderId="26" xfId="0" applyFont="1" applyBorder="1" applyAlignment="1" applyProtection="1">
      <alignment horizontal="center"/>
      <protection hidden="1"/>
    </xf>
    <xf numFmtId="0" fontId="18" fillId="0" borderId="0" xfId="0" applyFont="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8" fillId="0" borderId="0" xfId="0" applyFont="1" applyFill="1" applyBorder="1" applyAlignment="1" applyProtection="1">
      <alignment horizontal="center"/>
      <protection hidden="1"/>
    </xf>
    <xf numFmtId="1" fontId="5" fillId="0" borderId="27" xfId="0" applyNumberFormat="1" applyFont="1" applyBorder="1" applyAlignment="1" applyProtection="1">
      <alignment horizontal="center" vertical="center" textRotation="90" wrapText="1"/>
      <protection hidden="1"/>
    </xf>
    <xf numFmtId="1" fontId="0" fillId="0" borderId="0" xfId="0" applyNumberFormat="1" applyAlignment="1" applyProtection="1">
      <alignment horizontal="center"/>
      <protection hidden="1"/>
    </xf>
    <xf numFmtId="1" fontId="5" fillId="0" borderId="28" xfId="0" applyNumberFormat="1" applyFont="1" applyBorder="1" applyAlignment="1" applyProtection="1">
      <alignment horizontal="center" vertical="center" textRotation="90" wrapText="1"/>
      <protection hidden="1"/>
    </xf>
    <xf numFmtId="0" fontId="3" fillId="0" borderId="0" xfId="0" applyFont="1" applyBorder="1" applyAlignment="1" applyProtection="1">
      <alignment horizontal="left"/>
      <protection hidden="1"/>
    </xf>
    <xf numFmtId="22" fontId="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16" fillId="0" borderId="0" xfId="0" applyFont="1" applyFill="1" applyAlignment="1" applyProtection="1">
      <alignment horizontal="center"/>
      <protection hidden="1"/>
    </xf>
    <xf numFmtId="0" fontId="16" fillId="0" borderId="0" xfId="0" applyFont="1" applyFill="1" applyAlignment="1" applyProtection="1">
      <alignment horizontal="left"/>
      <protection hidden="1"/>
    </xf>
    <xf numFmtId="0" fontId="16" fillId="0" borderId="0" xfId="0" applyFont="1" applyFill="1" applyBorder="1" applyAlignment="1" applyProtection="1">
      <alignment horizontal="center"/>
      <protection hidden="1"/>
    </xf>
    <xf numFmtId="0" fontId="16" fillId="0" borderId="0" xfId="0" applyFont="1" applyFill="1" applyBorder="1" applyAlignment="1" applyProtection="1">
      <alignment horizontal="left"/>
      <protection hidden="1"/>
    </xf>
    <xf numFmtId="0" fontId="4" fillId="0" borderId="0" xfId="0" applyFont="1" applyFill="1" applyAlignment="1" applyProtection="1">
      <alignment horizontal="center"/>
      <protection hidden="1"/>
    </xf>
    <xf numFmtId="0" fontId="11" fillId="0" borderId="0" xfId="0" applyFont="1" applyAlignment="1" applyProtection="1">
      <alignment horizontal="center"/>
      <protection hidden="1"/>
    </xf>
    <xf numFmtId="49" fontId="4" fillId="0" borderId="3" xfId="0" applyNumberFormat="1" applyFont="1" applyBorder="1" applyAlignment="1" applyProtection="1">
      <alignment horizontal="center" vertical="center"/>
      <protection hidden="1"/>
    </xf>
    <xf numFmtId="0" fontId="3" fillId="0" borderId="12" xfId="0" applyFont="1" applyFill="1" applyBorder="1" applyAlignment="1" applyProtection="1">
      <alignment horizontal="left" vertical="center"/>
      <protection hidden="1"/>
    </xf>
    <xf numFmtId="49" fontId="3" fillId="0" borderId="12" xfId="0" applyNumberFormat="1" applyFont="1" applyFill="1" applyBorder="1" applyAlignment="1" applyProtection="1">
      <alignment horizontal="center" vertical="center"/>
      <protection hidden="1"/>
    </xf>
    <xf numFmtId="49" fontId="4" fillId="0" borderId="5" xfId="0" applyNumberFormat="1" applyFont="1" applyFill="1" applyBorder="1" applyAlignment="1" applyProtection="1">
      <alignment horizontal="center" vertical="center"/>
      <protection hidden="1"/>
    </xf>
    <xf numFmtId="49" fontId="0" fillId="0" borderId="0" xfId="0" applyNumberFormat="1" applyFill="1" applyProtection="1">
      <protection hidden="1"/>
    </xf>
    <xf numFmtId="49" fontId="3" fillId="2" borderId="12" xfId="0" applyNumberFormat="1" applyFont="1" applyFill="1" applyBorder="1" applyAlignment="1" applyProtection="1">
      <alignment horizontal="center" vertical="center"/>
      <protection hidden="1"/>
    </xf>
    <xf numFmtId="49" fontId="4" fillId="2" borderId="25" xfId="0" applyNumberFormat="1" applyFont="1" applyFill="1" applyBorder="1" applyAlignment="1" applyProtection="1">
      <alignment horizontal="center" vertical="center"/>
      <protection hidden="1"/>
    </xf>
    <xf numFmtId="49" fontId="4" fillId="2" borderId="5"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0" fontId="4" fillId="0" borderId="0" xfId="0" applyNumberFormat="1" applyFont="1" applyFill="1" applyBorder="1" applyAlignment="1" applyProtection="1">
      <alignment horizontal="center" vertical="center" wrapText="1"/>
      <protection hidden="1"/>
    </xf>
    <xf numFmtId="0" fontId="3" fillId="0" borderId="30" xfId="0" applyFont="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4" fillId="2" borderId="12" xfId="0" applyNumberFormat="1" applyFont="1" applyFill="1" applyBorder="1" applyAlignment="1" applyProtection="1">
      <alignment horizontal="center" vertical="center"/>
      <protection hidden="1"/>
    </xf>
    <xf numFmtId="0" fontId="4" fillId="0" borderId="12" xfId="0" applyNumberFormat="1" applyFont="1" applyFill="1" applyBorder="1" applyAlignment="1" applyProtection="1">
      <alignment horizontal="center" vertical="center"/>
      <protection hidden="1"/>
    </xf>
    <xf numFmtId="2" fontId="4" fillId="0" borderId="4" xfId="0" applyNumberFormat="1" applyFont="1" applyFill="1" applyBorder="1" applyAlignment="1" applyProtection="1">
      <alignment horizontal="center" vertical="center"/>
      <protection hidden="1"/>
    </xf>
    <xf numFmtId="2" fontId="4" fillId="2" borderId="5" xfId="0" applyNumberFormat="1" applyFont="1" applyFill="1" applyBorder="1" applyAlignment="1" applyProtection="1">
      <alignment horizontal="center" vertical="center"/>
      <protection hidden="1"/>
    </xf>
    <xf numFmtId="2" fontId="4" fillId="0" borderId="5" xfId="0" applyNumberFormat="1"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3" xfId="0" applyNumberFormat="1" applyFont="1" applyFill="1" applyBorder="1" applyAlignment="1" applyProtection="1">
      <alignment horizontal="center" vertical="center"/>
      <protection hidden="1"/>
    </xf>
    <xf numFmtId="1" fontId="3" fillId="0" borderId="17" xfId="0" applyNumberFormat="1" applyFont="1" applyBorder="1" applyAlignment="1" applyProtection="1">
      <alignment horizontal="center" vertical="center"/>
      <protection hidden="1"/>
    </xf>
    <xf numFmtId="1" fontId="3" fillId="0" borderId="7" xfId="0" applyNumberFormat="1" applyFont="1" applyBorder="1" applyAlignment="1" applyProtection="1">
      <alignment horizontal="center" vertical="center"/>
      <protection hidden="1"/>
    </xf>
    <xf numFmtId="1" fontId="3" fillId="2" borderId="15" xfId="0" applyNumberFormat="1" applyFont="1" applyFill="1" applyBorder="1" applyAlignment="1" applyProtection="1">
      <alignment horizontal="center" vertical="center"/>
      <protection hidden="1"/>
    </xf>
    <xf numFmtId="1" fontId="3" fillId="2" borderId="10" xfId="0" applyNumberFormat="1" applyFont="1" applyFill="1" applyBorder="1" applyAlignment="1" applyProtection="1">
      <alignment horizontal="center" vertical="center"/>
      <protection hidden="1"/>
    </xf>
    <xf numFmtId="1" fontId="3" fillId="0" borderId="15" xfId="0" applyNumberFormat="1" applyFont="1" applyBorder="1" applyAlignment="1" applyProtection="1">
      <alignment horizontal="center" vertical="center"/>
      <protection hidden="1"/>
    </xf>
    <xf numFmtId="1" fontId="3" fillId="0" borderId="10" xfId="0" applyNumberFormat="1" applyFont="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3" xfId="0" applyNumberFormat="1" applyFont="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3" fillId="2" borderId="35"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1" fontId="3" fillId="0" borderId="32" xfId="0" applyNumberFormat="1" applyFont="1" applyFill="1" applyBorder="1" applyAlignment="1" applyProtection="1">
      <alignment horizontal="center" vertical="center"/>
      <protection hidden="1"/>
    </xf>
    <xf numFmtId="1" fontId="3" fillId="0" borderId="33"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left" vertical="center"/>
      <protection hidden="1"/>
    </xf>
    <xf numFmtId="0" fontId="4" fillId="2" borderId="12" xfId="0" applyFont="1" applyFill="1" applyBorder="1" applyAlignment="1" applyProtection="1">
      <alignment horizontal="center" vertical="center"/>
      <protection hidden="1"/>
    </xf>
    <xf numFmtId="0" fontId="4" fillId="2" borderId="30"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0" borderId="30"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1" fontId="3" fillId="0" borderId="15" xfId="0" applyNumberFormat="1" applyFont="1" applyFill="1" applyBorder="1" applyAlignment="1" applyProtection="1">
      <alignment horizontal="center" vertical="center"/>
      <protection hidden="1"/>
    </xf>
    <xf numFmtId="1" fontId="3" fillId="0" borderId="10" xfId="0" applyNumberFormat="1" applyFont="1" applyFill="1" applyBorder="1" applyAlignment="1" applyProtection="1">
      <alignment horizontal="center" vertical="center"/>
      <protection hidden="1"/>
    </xf>
    <xf numFmtId="0" fontId="3" fillId="0" borderId="13" xfId="0" applyFont="1" applyFill="1" applyBorder="1" applyAlignment="1" applyProtection="1">
      <alignment horizontal="left" vertical="center"/>
      <protection hidden="1"/>
    </xf>
    <xf numFmtId="1" fontId="3" fillId="0" borderId="17" xfId="0" applyNumberFormat="1" applyFont="1" applyFill="1" applyBorder="1" applyAlignment="1" applyProtection="1">
      <alignment horizontal="center" vertical="center"/>
      <protection hidden="1"/>
    </xf>
    <xf numFmtId="1" fontId="3" fillId="0" borderId="7" xfId="0" applyNumberFormat="1" applyFont="1" applyFill="1" applyBorder="1" applyAlignment="1" applyProtection="1">
      <alignment horizontal="center" vertical="center"/>
      <protection hidden="1"/>
    </xf>
    <xf numFmtId="1" fontId="0" fillId="0" borderId="4" xfId="0" applyNumberForma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22" fillId="0" borderId="1" xfId="0" applyFont="1" applyBorder="1" applyAlignment="1" applyProtection="1">
      <alignment horizontal="center" vertical="center" textRotation="90" wrapText="1"/>
      <protection hidden="1"/>
    </xf>
    <xf numFmtId="0" fontId="21" fillId="0" borderId="1" xfId="0" applyFont="1" applyBorder="1" applyAlignment="1" applyProtection="1">
      <alignment horizontal="center" vertical="center" textRotation="90"/>
      <protection hidden="1"/>
    </xf>
    <xf numFmtId="49" fontId="0" fillId="0" borderId="0" xfId="0" applyNumberFormat="1" applyFill="1" applyBorder="1" applyProtection="1">
      <protection hidden="1"/>
    </xf>
    <xf numFmtId="49" fontId="0" fillId="0" borderId="0" xfId="0" applyNumberFormat="1" applyFill="1" applyAlignment="1" applyProtection="1">
      <alignment horizontal="center" vertical="center"/>
      <protection hidden="1"/>
    </xf>
    <xf numFmtId="49" fontId="0" fillId="0" borderId="0" xfId="0" applyNumberFormat="1" applyAlignment="1" applyProtection="1">
      <alignment horizontal="center" vertical="center"/>
      <protection hidden="1"/>
    </xf>
    <xf numFmtId="49" fontId="0" fillId="0" borderId="0" xfId="0" applyNumberFormat="1" applyAlignment="1" applyProtection="1">
      <alignment horizontal="left"/>
      <protection hidden="1"/>
    </xf>
    <xf numFmtId="49" fontId="0" fillId="0" borderId="0" xfId="0" applyNumberFormat="1" applyBorder="1" applyAlignment="1" applyProtection="1">
      <alignment horizontal="left"/>
      <protection hidden="1"/>
    </xf>
    <xf numFmtId="49" fontId="0" fillId="0" borderId="0" xfId="0" applyNumberFormat="1" applyAlignment="1" applyProtection="1">
      <alignment horizontal="left" vertical="center"/>
      <protection hidden="1"/>
    </xf>
    <xf numFmtId="49" fontId="12" fillId="0" borderId="0" xfId="2" applyNumberFormat="1" applyAlignment="1" applyProtection="1">
      <alignment horizontal="left"/>
      <protection hidden="1"/>
    </xf>
    <xf numFmtId="2" fontId="3" fillId="2" borderId="15" xfId="0" applyNumberFormat="1" applyFont="1" applyFill="1" applyBorder="1" applyAlignment="1" applyProtection="1">
      <alignment horizontal="center" vertical="center"/>
      <protection hidden="1"/>
    </xf>
    <xf numFmtId="49" fontId="3" fillId="2" borderId="13" xfId="0" applyNumberFormat="1" applyFont="1" applyFill="1" applyBorder="1" applyAlignment="1" applyProtection="1">
      <alignment horizontal="center" vertical="center"/>
      <protection hidden="1"/>
    </xf>
    <xf numFmtId="49" fontId="4" fillId="2" borderId="4" xfId="0" applyNumberFormat="1" applyFont="1" applyFill="1" applyBorder="1" applyAlignment="1" applyProtection="1">
      <alignment horizontal="center" vertical="center"/>
      <protection hidden="1"/>
    </xf>
    <xf numFmtId="49" fontId="3" fillId="2" borderId="36" xfId="0" applyNumberFormat="1" applyFont="1" applyFill="1" applyBorder="1" applyAlignment="1" applyProtection="1">
      <alignment horizontal="center" vertical="center"/>
      <protection hidden="1"/>
    </xf>
    <xf numFmtId="49" fontId="4" fillId="2" borderId="24"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left" vertical="center"/>
      <protection hidden="1"/>
    </xf>
    <xf numFmtId="1" fontId="4" fillId="0" borderId="4" xfId="0" applyNumberFormat="1" applyFont="1" applyBorder="1" applyAlignment="1" applyProtection="1">
      <alignment horizontal="center" vertical="center"/>
      <protection hidden="1"/>
    </xf>
    <xf numFmtId="1" fontId="4" fillId="2" borderId="5" xfId="0" applyNumberFormat="1" applyFont="1" applyFill="1" applyBorder="1" applyAlignment="1" applyProtection="1">
      <alignment horizontal="center" vertical="center"/>
      <protection hidden="1"/>
    </xf>
    <xf numFmtId="1" fontId="4" fillId="0" borderId="5" xfId="0" applyNumberFormat="1" applyFont="1" applyBorder="1" applyAlignment="1" applyProtection="1">
      <alignment horizontal="center" vertical="center"/>
      <protection hidden="1"/>
    </xf>
    <xf numFmtId="1" fontId="4" fillId="2" borderId="37" xfId="0" applyNumberFormat="1" applyFont="1" applyFill="1" applyBorder="1" applyAlignment="1" applyProtection="1">
      <alignment horizontal="center" vertical="center"/>
      <protection hidden="1"/>
    </xf>
    <xf numFmtId="1" fontId="4" fillId="0" borderId="37" xfId="0" applyNumberFormat="1" applyFont="1" applyBorder="1" applyAlignment="1" applyProtection="1">
      <alignment horizontal="center" vertical="center"/>
      <protection hidden="1"/>
    </xf>
    <xf numFmtId="1" fontId="4" fillId="2" borderId="25" xfId="0" applyNumberFormat="1" applyFont="1" applyFill="1" applyBorder="1" applyAlignment="1" applyProtection="1">
      <alignment horizontal="center" vertical="center"/>
      <protection hidden="1"/>
    </xf>
    <xf numFmtId="1" fontId="4" fillId="0" borderId="37" xfId="0" applyNumberFormat="1" applyFont="1" applyFill="1" applyBorder="1" applyAlignment="1" applyProtection="1">
      <alignment horizontal="center" vertical="center"/>
      <protection hidden="1"/>
    </xf>
    <xf numFmtId="1" fontId="4" fillId="0" borderId="24" xfId="0" applyNumberFormat="1" applyFont="1" applyFill="1" applyBorder="1" applyAlignment="1" applyProtection="1">
      <alignment horizontal="center" vertical="center"/>
      <protection hidden="1"/>
    </xf>
    <xf numFmtId="1" fontId="4" fillId="0" borderId="4" xfId="0" applyNumberFormat="1" applyFont="1" applyFill="1" applyBorder="1" applyAlignment="1" applyProtection="1">
      <alignment horizontal="center" vertical="center"/>
      <protection hidden="1"/>
    </xf>
    <xf numFmtId="1" fontId="4" fillId="0" borderId="5" xfId="0" applyNumberFormat="1" applyFont="1" applyFill="1" applyBorder="1" applyAlignment="1" applyProtection="1">
      <alignment horizontal="center" vertical="center"/>
      <protection hidden="1"/>
    </xf>
    <xf numFmtId="0" fontId="4" fillId="0" borderId="4" xfId="0" applyNumberFormat="1" applyFont="1" applyBorder="1" applyAlignment="1" applyProtection="1">
      <alignment horizontal="center" vertical="center"/>
      <protection hidden="1"/>
    </xf>
    <xf numFmtId="0" fontId="4" fillId="2" borderId="5" xfId="0" applyNumberFormat="1" applyFont="1" applyFill="1" applyBorder="1" applyAlignment="1" applyProtection="1">
      <alignment horizontal="center" vertical="center"/>
      <protection hidden="1"/>
    </xf>
    <xf numFmtId="0" fontId="4" fillId="0" borderId="5" xfId="0" applyNumberFormat="1" applyFont="1" applyBorder="1" applyAlignment="1" applyProtection="1">
      <alignment horizontal="center" vertical="center"/>
      <protection hidden="1"/>
    </xf>
    <xf numFmtId="1" fontId="0" fillId="0" borderId="0" xfId="0" applyNumberFormat="1" applyBorder="1" applyAlignment="1" applyProtection="1">
      <alignment horizontal="center"/>
      <protection hidden="1"/>
    </xf>
    <xf numFmtId="0" fontId="4" fillId="0" borderId="4" xfId="0" applyNumberFormat="1" applyFont="1" applyFill="1" applyBorder="1" applyAlignment="1" applyProtection="1">
      <alignment horizontal="center" vertical="center"/>
      <protection hidden="1"/>
    </xf>
    <xf numFmtId="0" fontId="18" fillId="0" borderId="0"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hidden="1"/>
    </xf>
    <xf numFmtId="2" fontId="3" fillId="0" borderId="25"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center" vertical="center"/>
      <protection hidden="1"/>
    </xf>
    <xf numFmtId="2" fontId="3" fillId="2" borderId="6" xfId="0" applyNumberFormat="1" applyFont="1" applyFill="1" applyBorder="1" applyAlignment="1" applyProtection="1">
      <alignment horizontal="center" vertical="center"/>
      <protection hidden="1"/>
    </xf>
    <xf numFmtId="2" fontId="3" fillId="2" borderId="8" xfId="0" applyNumberFormat="1" applyFont="1" applyFill="1" applyBorder="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17" fillId="0" borderId="0" xfId="0" applyFont="1" applyProtection="1">
      <protection hidden="1"/>
    </xf>
    <xf numFmtId="0" fontId="4" fillId="0" borderId="38" xfId="0" applyFont="1" applyBorder="1" applyAlignment="1" applyProtection="1">
      <alignment horizontal="center"/>
      <protection hidden="1"/>
    </xf>
    <xf numFmtId="0" fontId="4" fillId="0" borderId="39" xfId="0" applyFont="1" applyBorder="1" applyAlignment="1" applyProtection="1">
      <alignment horizontal="center"/>
      <protection hidden="1"/>
    </xf>
    <xf numFmtId="0" fontId="4" fillId="0" borderId="40" xfId="0" applyFont="1" applyBorder="1" applyAlignment="1" applyProtection="1">
      <alignment horizontal="center"/>
      <protection hidden="1"/>
    </xf>
    <xf numFmtId="0" fontId="3" fillId="2" borderId="24" xfId="0" applyNumberFormat="1" applyFont="1" applyFill="1" applyBorder="1" applyAlignment="1" applyProtection="1">
      <alignment horizontal="left" vertical="center"/>
      <protection hidden="1"/>
    </xf>
    <xf numFmtId="0" fontId="3" fillId="0" borderId="4" xfId="0" applyNumberFormat="1" applyFont="1" applyBorder="1" applyAlignment="1" applyProtection="1">
      <alignment horizontal="left" vertical="center"/>
      <protection hidden="1"/>
    </xf>
    <xf numFmtId="0" fontId="3" fillId="0" borderId="5" xfId="0" applyNumberFormat="1" applyFont="1" applyBorder="1" applyAlignment="1" applyProtection="1">
      <alignment horizontal="left" vertical="center"/>
      <protection hidden="1"/>
    </xf>
    <xf numFmtId="49" fontId="4" fillId="0" borderId="0" xfId="0" applyNumberFormat="1" applyFont="1" applyBorder="1" applyAlignment="1" applyProtection="1">
      <alignment vertical="center"/>
      <protection hidden="1"/>
    </xf>
    <xf numFmtId="0" fontId="3" fillId="0" borderId="23" xfId="0" applyNumberFormat="1" applyFont="1" applyFill="1" applyBorder="1" applyAlignment="1" applyProtection="1">
      <alignment horizontal="center" vertical="center"/>
      <protection hidden="1"/>
    </xf>
    <xf numFmtId="0" fontId="3" fillId="2" borderId="23" xfId="0" applyNumberFormat="1" applyFont="1" applyFill="1" applyBorder="1" applyAlignment="1" applyProtection="1">
      <alignment horizontal="center" vertical="center"/>
      <protection hidden="1"/>
    </xf>
    <xf numFmtId="0" fontId="4" fillId="0" borderId="0" xfId="0" applyNumberFormat="1" applyFont="1" applyBorder="1" applyAlignment="1" applyProtection="1">
      <alignment vertical="center"/>
      <protection hidden="1"/>
    </xf>
    <xf numFmtId="0" fontId="3" fillId="0" borderId="23"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2" fontId="3" fillId="0" borderId="6" xfId="0" applyNumberFormat="1" applyFont="1" applyBorder="1" applyAlignment="1" applyProtection="1">
      <alignment horizontal="center" vertical="center"/>
      <protection hidden="1"/>
    </xf>
    <xf numFmtId="2" fontId="3" fillId="0" borderId="8" xfId="0" applyNumberFormat="1" applyFont="1" applyBorder="1" applyAlignment="1" applyProtection="1">
      <alignment horizontal="center" vertical="center"/>
      <protection hidden="1"/>
    </xf>
    <xf numFmtId="2" fontId="3" fillId="0" borderId="9" xfId="0" applyNumberFormat="1" applyFont="1" applyBorder="1" applyAlignment="1" applyProtection="1">
      <alignment horizontal="center" vertical="center"/>
      <protection hidden="1"/>
    </xf>
    <xf numFmtId="2" fontId="3" fillId="0" borderId="11" xfId="0" applyNumberFormat="1" applyFont="1" applyBorder="1" applyAlignment="1" applyProtection="1">
      <alignment horizontal="center" vertical="center"/>
      <protection hidden="1"/>
    </xf>
    <xf numFmtId="2" fontId="3" fillId="0" borderId="41" xfId="0" applyNumberFormat="1" applyFont="1" applyBorder="1" applyAlignment="1" applyProtection="1">
      <alignment horizontal="center" vertical="center"/>
      <protection hidden="1"/>
    </xf>
    <xf numFmtId="2" fontId="3" fillId="0" borderId="42" xfId="0" applyNumberFormat="1" applyFont="1" applyBorder="1" applyAlignment="1" applyProtection="1">
      <alignment horizontal="center" vertical="center"/>
      <protection hidden="1"/>
    </xf>
    <xf numFmtId="2" fontId="3" fillId="0" borderId="17" xfId="0" applyNumberFormat="1" applyFont="1" applyBorder="1" applyAlignment="1" applyProtection="1">
      <alignment horizontal="center" vertical="center"/>
      <protection locked="0" hidden="1"/>
    </xf>
    <xf numFmtId="2" fontId="3" fillId="2" borderId="15" xfId="0" applyNumberFormat="1" applyFont="1" applyFill="1" applyBorder="1" applyAlignment="1" applyProtection="1">
      <alignment horizontal="center" vertical="center"/>
      <protection locked="0" hidden="1"/>
    </xf>
    <xf numFmtId="2" fontId="3" fillId="0" borderId="15" xfId="0" applyNumberFormat="1" applyFont="1" applyBorder="1" applyAlignment="1" applyProtection="1">
      <alignment horizontal="center" vertical="center"/>
      <protection locked="0" hidden="1"/>
    </xf>
    <xf numFmtId="49" fontId="3" fillId="2" borderId="4" xfId="0" applyNumberFormat="1" applyFont="1" applyFill="1" applyBorder="1" applyAlignment="1" applyProtection="1">
      <alignment horizontal="center" vertical="center"/>
      <protection hidden="1"/>
    </xf>
    <xf numFmtId="49" fontId="0" fillId="2" borderId="4" xfId="0" applyNumberFormat="1" applyFill="1" applyBorder="1" applyAlignment="1" applyProtection="1">
      <alignment vertical="center"/>
      <protection hidden="1"/>
    </xf>
    <xf numFmtId="49" fontId="3" fillId="2" borderId="25" xfId="0" applyNumberFormat="1" applyFont="1" applyFill="1" applyBorder="1" applyAlignment="1" applyProtection="1">
      <alignment horizontal="center" vertical="center"/>
      <protection hidden="1"/>
    </xf>
    <xf numFmtId="49" fontId="0" fillId="2" borderId="5" xfId="0" applyNumberFormat="1" applyFill="1" applyBorder="1" applyAlignment="1" applyProtection="1">
      <alignment vertical="center"/>
      <protection hidden="1"/>
    </xf>
    <xf numFmtId="49" fontId="3" fillId="0" borderId="5" xfId="0" applyNumberFormat="1" applyFont="1" applyFill="1" applyBorder="1" applyAlignment="1" applyProtection="1">
      <alignment horizontal="center" vertical="center"/>
      <protection hidden="1"/>
    </xf>
    <xf numFmtId="49" fontId="0" fillId="0" borderId="5" xfId="0" applyNumberFormat="1" applyFill="1" applyBorder="1" applyAlignment="1" applyProtection="1">
      <alignment vertical="center"/>
      <protection hidden="1"/>
    </xf>
    <xf numFmtId="49" fontId="3" fillId="2" borderId="5" xfId="0" applyNumberFormat="1" applyFont="1" applyFill="1" applyBorder="1" applyAlignment="1" applyProtection="1">
      <alignment horizontal="center" vertical="center"/>
      <protection hidden="1"/>
    </xf>
    <xf numFmtId="49" fontId="3" fillId="2" borderId="24" xfId="0" applyNumberFormat="1" applyFont="1" applyFill="1" applyBorder="1" applyAlignment="1" applyProtection="1">
      <alignment horizontal="center" vertical="center"/>
      <protection hidden="1"/>
    </xf>
    <xf numFmtId="49" fontId="0" fillId="2" borderId="24" xfId="0" applyNumberFormat="1" applyFill="1" applyBorder="1" applyAlignment="1" applyProtection="1">
      <alignment vertical="center"/>
      <protection hidden="1"/>
    </xf>
    <xf numFmtId="0" fontId="4" fillId="0" borderId="0" xfId="0" applyNumberFormat="1" applyFont="1" applyFill="1" applyBorder="1" applyAlignment="1" applyProtection="1">
      <alignment vertical="center"/>
      <protection hidden="1"/>
    </xf>
    <xf numFmtId="0" fontId="3" fillId="2" borderId="24" xfId="0" applyNumberFormat="1" applyFont="1" applyFill="1" applyBorder="1" applyAlignment="1" applyProtection="1">
      <alignment horizontal="center" vertical="center"/>
      <protection hidden="1"/>
    </xf>
    <xf numFmtId="49" fontId="0" fillId="0" borderId="0" xfId="0" applyNumberFormat="1" applyAlignment="1" applyProtection="1">
      <alignment vertical="center"/>
      <protection hidden="1"/>
    </xf>
    <xf numFmtId="49" fontId="2" fillId="0" borderId="0" xfId="0" applyNumberFormat="1" applyFont="1" applyFill="1" applyAlignment="1" applyProtection="1">
      <alignment horizontal="center" vertical="center"/>
      <protection hidden="1"/>
    </xf>
    <xf numFmtId="49" fontId="2" fillId="0" borderId="0" xfId="0" applyNumberFormat="1" applyFont="1" applyFill="1" applyAlignment="1" applyProtection="1">
      <alignment horizontal="left" vertical="center"/>
      <protection hidden="1"/>
    </xf>
    <xf numFmtId="0" fontId="2" fillId="0" borderId="0" xfId="0" applyNumberFormat="1" applyFont="1" applyFill="1" applyAlignment="1" applyProtection="1">
      <alignment horizontal="center" vertical="center"/>
      <protection hidden="1"/>
    </xf>
    <xf numFmtId="49" fontId="4" fillId="0" borderId="43" xfId="0" applyNumberFormat="1" applyFont="1" applyBorder="1" applyAlignment="1" applyProtection="1">
      <alignment horizontal="center" vertical="center"/>
      <protection hidden="1"/>
    </xf>
    <xf numFmtId="49" fontId="4" fillId="0" borderId="44" xfId="0" applyNumberFormat="1" applyFont="1" applyBorder="1" applyAlignment="1" applyProtection="1">
      <alignment horizontal="center" vertical="center"/>
      <protection hidden="1"/>
    </xf>
    <xf numFmtId="49" fontId="4" fillId="0" borderId="45" xfId="0" applyNumberFormat="1" applyFont="1" applyBorder="1" applyAlignment="1" applyProtection="1">
      <alignment horizontal="center" vertical="center"/>
      <protection hidden="1"/>
    </xf>
    <xf numFmtId="49" fontId="4" fillId="0" borderId="2" xfId="0" applyNumberFormat="1" applyFont="1" applyBorder="1" applyAlignment="1" applyProtection="1">
      <alignment vertical="center"/>
      <protection hidden="1"/>
    </xf>
    <xf numFmtId="49" fontId="4" fillId="0" borderId="46" xfId="0" applyNumberFormat="1" applyFont="1" applyBorder="1" applyAlignment="1" applyProtection="1">
      <alignment horizontal="center" vertical="center"/>
      <protection hidden="1"/>
    </xf>
    <xf numFmtId="49" fontId="0" fillId="0" borderId="0" xfId="0" applyNumberFormat="1" applyBorder="1" applyAlignment="1" applyProtection="1">
      <alignment vertical="center"/>
      <protection hidden="1"/>
    </xf>
    <xf numFmtId="49" fontId="3" fillId="0" borderId="0" xfId="0" applyNumberFormat="1" applyFont="1" applyAlignment="1" applyProtection="1">
      <alignment horizontal="center" vertical="center"/>
      <protection hidden="1"/>
    </xf>
    <xf numFmtId="0" fontId="3" fillId="0" borderId="0" xfId="0" applyNumberFormat="1" applyFont="1" applyAlignment="1" applyProtection="1">
      <alignment horizontal="left" vertical="center"/>
      <protection hidden="1"/>
    </xf>
    <xf numFmtId="0" fontId="3" fillId="0" borderId="0" xfId="0" applyNumberFormat="1" applyFont="1" applyAlignment="1" applyProtection="1">
      <alignment horizontal="center" vertical="center"/>
      <protection hidden="1"/>
    </xf>
    <xf numFmtId="49" fontId="3" fillId="0" borderId="0" xfId="0" applyNumberFormat="1" applyFont="1" applyAlignment="1" applyProtection="1">
      <alignment horizontal="left" vertical="center"/>
      <protection hidden="1"/>
    </xf>
    <xf numFmtId="0" fontId="0" fillId="0" borderId="0" xfId="0" applyNumberFormat="1" applyAlignment="1" applyProtection="1">
      <alignment vertical="center"/>
      <protection hidden="1"/>
    </xf>
    <xf numFmtId="0" fontId="2" fillId="0" borderId="0" xfId="0" applyNumberFormat="1" applyFont="1" applyFill="1" applyAlignment="1" applyProtection="1">
      <alignment horizontal="left" vertical="center"/>
      <protection hidden="1"/>
    </xf>
    <xf numFmtId="0" fontId="0" fillId="0" borderId="0" xfId="0" applyNumberFormat="1" applyBorder="1" applyAlignment="1" applyProtection="1">
      <alignment vertical="center"/>
      <protection hidden="1"/>
    </xf>
    <xf numFmtId="0" fontId="0" fillId="0" borderId="0" xfId="0" applyNumberFormat="1" applyFill="1" applyBorder="1" applyAlignment="1" applyProtection="1">
      <alignment vertical="center"/>
      <protection hidden="1"/>
    </xf>
    <xf numFmtId="0" fontId="4" fillId="0" borderId="43" xfId="0" applyNumberFormat="1" applyFont="1" applyBorder="1" applyAlignment="1" applyProtection="1">
      <alignment horizontal="center" vertical="center"/>
      <protection hidden="1"/>
    </xf>
    <xf numFmtId="0" fontId="4" fillId="0" borderId="44" xfId="0" applyNumberFormat="1" applyFont="1" applyBorder="1" applyAlignment="1" applyProtection="1">
      <alignment horizontal="center" vertical="center"/>
      <protection hidden="1"/>
    </xf>
    <xf numFmtId="0" fontId="4" fillId="0" borderId="45" xfId="0" applyNumberFormat="1" applyFont="1" applyBorder="1" applyAlignment="1" applyProtection="1">
      <alignment horizontal="center" vertical="center"/>
      <protection hidden="1"/>
    </xf>
    <xf numFmtId="0" fontId="4" fillId="0" borderId="2" xfId="0" applyNumberFormat="1" applyFont="1" applyBorder="1" applyAlignment="1" applyProtection="1">
      <alignment vertical="center"/>
      <protection hidden="1"/>
    </xf>
    <xf numFmtId="0" fontId="4" fillId="0" borderId="46" xfId="0" applyNumberFormat="1" applyFont="1" applyBorder="1" applyAlignment="1" applyProtection="1">
      <alignment horizontal="center" vertical="center"/>
      <protection hidden="1"/>
    </xf>
    <xf numFmtId="0" fontId="4" fillId="0" borderId="3" xfId="0" applyNumberFormat="1" applyFont="1" applyBorder="1" applyAlignment="1" applyProtection="1">
      <alignment vertical="center"/>
      <protection hidden="1"/>
    </xf>
    <xf numFmtId="0" fontId="0" fillId="0" borderId="47" xfId="0" applyNumberFormat="1" applyBorder="1" applyAlignment="1" applyProtection="1">
      <alignment vertical="center"/>
      <protection hidden="1"/>
    </xf>
    <xf numFmtId="2" fontId="0" fillId="0" borderId="0" xfId="0" applyNumberFormat="1" applyAlignment="1" applyProtection="1">
      <alignment vertical="center"/>
      <protection hidden="1"/>
    </xf>
    <xf numFmtId="0" fontId="0" fillId="2" borderId="23" xfId="0" applyNumberFormat="1" applyFill="1" applyBorder="1" applyAlignment="1" applyProtection="1">
      <alignment vertical="center"/>
      <protection hidden="1"/>
    </xf>
    <xf numFmtId="0" fontId="0" fillId="0" borderId="23" xfId="0" applyNumberFormat="1" applyBorder="1" applyAlignment="1" applyProtection="1">
      <alignment vertical="center"/>
      <protection hidden="1"/>
    </xf>
    <xf numFmtId="2" fontId="0" fillId="0" borderId="0" xfId="0" applyNumberFormat="1" applyBorder="1" applyAlignment="1" applyProtection="1">
      <alignment vertical="center"/>
      <protection hidden="1"/>
    </xf>
    <xf numFmtId="0" fontId="2" fillId="0" borderId="0" xfId="0" applyNumberFormat="1" applyFont="1" applyFill="1" applyBorder="1" applyAlignment="1" applyProtection="1">
      <alignment horizontal="center" vertical="center"/>
      <protection hidden="1"/>
    </xf>
    <xf numFmtId="2" fontId="3" fillId="0" borderId="0" xfId="0" applyNumberFormat="1" applyFont="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Fill="1" applyAlignment="1" applyProtection="1">
      <alignment horizontal="center" vertical="center"/>
      <protection hidden="1"/>
    </xf>
    <xf numFmtId="1" fontId="2" fillId="0" borderId="0" xfId="0" applyNumberFormat="1" applyFont="1" applyFill="1" applyAlignment="1" applyProtection="1">
      <alignment horizontal="center" vertical="center"/>
      <protection hidden="1"/>
    </xf>
    <xf numFmtId="0" fontId="7" fillId="0" borderId="14" xfId="0" applyFont="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4" borderId="1" xfId="0" applyFont="1" applyFill="1" applyBorder="1" applyAlignment="1" applyProtection="1">
      <alignment horizontal="center" vertical="center"/>
      <protection hidden="1"/>
    </xf>
    <xf numFmtId="0" fontId="7" fillId="5" borderId="2" xfId="0" applyFont="1" applyFill="1" applyBorder="1" applyAlignment="1" applyProtection="1">
      <alignment horizontal="center" vertical="center"/>
      <protection hidden="1"/>
    </xf>
    <xf numFmtId="0" fontId="3" fillId="0" borderId="4" xfId="0" applyFont="1" applyBorder="1" applyAlignment="1" applyProtection="1">
      <alignment horizontal="left" vertical="center"/>
      <protection hidden="1"/>
    </xf>
    <xf numFmtId="1" fontId="3" fillId="3" borderId="48" xfId="0" applyNumberFormat="1" applyFont="1" applyFill="1" applyBorder="1" applyAlignment="1" applyProtection="1">
      <alignment horizontal="center" vertical="center"/>
      <protection locked="0" hidden="1"/>
    </xf>
    <xf numFmtId="0" fontId="4" fillId="4" borderId="4"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3" fillId="2" borderId="5" xfId="0" applyFont="1" applyFill="1" applyBorder="1" applyAlignment="1" applyProtection="1">
      <alignment horizontal="left" vertical="center"/>
      <protection hidden="1"/>
    </xf>
    <xf numFmtId="0" fontId="3" fillId="2" borderId="49" xfId="0" applyFont="1" applyFill="1" applyBorder="1" applyAlignment="1" applyProtection="1">
      <alignment horizontal="left" vertical="center"/>
      <protection hidden="1"/>
    </xf>
    <xf numFmtId="1" fontId="3" fillId="3" borderId="49" xfId="0" applyNumberFormat="1" applyFont="1" applyFill="1" applyBorder="1" applyAlignment="1" applyProtection="1">
      <alignment horizontal="center" vertical="center"/>
      <protection locked="0" hidden="1"/>
    </xf>
    <xf numFmtId="0" fontId="4" fillId="4" borderId="5" xfId="0" applyFont="1" applyFill="1" applyBorder="1" applyAlignment="1" applyProtection="1">
      <alignment horizontal="center" vertical="center"/>
      <protection hidden="1"/>
    </xf>
    <xf numFmtId="0" fontId="4" fillId="5" borderId="5" xfId="0" applyFont="1" applyFill="1" applyBorder="1" applyAlignment="1" applyProtection="1">
      <alignment horizontal="center" vertical="center"/>
      <protection hidden="1"/>
    </xf>
    <xf numFmtId="0" fontId="13" fillId="0" borderId="0" xfId="0" applyFont="1" applyFill="1" applyBorder="1" applyAlignment="1" applyProtection="1">
      <alignment horizontal="right" vertical="center"/>
      <protection hidden="1"/>
    </xf>
    <xf numFmtId="0" fontId="3" fillId="0" borderId="5" xfId="0" applyFont="1" applyBorder="1" applyAlignment="1" applyProtection="1">
      <alignment horizontal="left" vertical="center"/>
      <protection hidden="1"/>
    </xf>
    <xf numFmtId="0" fontId="3" fillId="0" borderId="49" xfId="0" applyFont="1" applyBorder="1" applyAlignment="1" applyProtection="1">
      <alignment horizontal="left" vertical="center"/>
      <protection hidden="1"/>
    </xf>
    <xf numFmtId="0" fontId="24" fillId="0" borderId="0" xfId="0" applyFont="1" applyAlignment="1" applyProtection="1">
      <alignment vertical="center"/>
      <protection hidden="1"/>
    </xf>
    <xf numFmtId="0" fontId="3" fillId="2" borderId="50" xfId="0" applyFont="1" applyFill="1" applyBorder="1" applyAlignment="1" applyProtection="1">
      <alignment horizontal="left" vertical="center"/>
      <protection hidden="1"/>
    </xf>
    <xf numFmtId="1" fontId="3" fillId="3" borderId="50" xfId="0" applyNumberFormat="1" applyFont="1" applyFill="1" applyBorder="1" applyAlignment="1" applyProtection="1">
      <alignment horizontal="center" vertical="center"/>
      <protection locked="0" hidden="1"/>
    </xf>
    <xf numFmtId="0" fontId="4" fillId="4" borderId="37" xfId="0" applyFont="1" applyFill="1" applyBorder="1" applyAlignment="1" applyProtection="1">
      <alignment horizontal="center" vertical="center"/>
      <protection hidden="1"/>
    </xf>
    <xf numFmtId="0" fontId="4" fillId="5" borderId="37" xfId="0" applyFont="1" applyFill="1" applyBorder="1" applyAlignment="1" applyProtection="1">
      <alignment horizontal="center" vertical="center"/>
      <protection hidden="1"/>
    </xf>
    <xf numFmtId="0" fontId="3" fillId="0" borderId="50" xfId="0" applyFont="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1" fontId="3" fillId="3" borderId="51" xfId="0" applyNumberFormat="1" applyFont="1" applyFill="1" applyBorder="1" applyAlignment="1" applyProtection="1">
      <alignment horizontal="center" vertical="center"/>
      <protection locked="0" hidden="1"/>
    </xf>
    <xf numFmtId="0" fontId="4" fillId="4" borderId="25" xfId="0" applyFont="1" applyFill="1" applyBorder="1" applyAlignment="1" applyProtection="1">
      <alignment horizontal="center" vertical="center"/>
      <protection hidden="1"/>
    </xf>
    <xf numFmtId="0" fontId="4" fillId="5" borderId="25" xfId="0" applyFont="1" applyFill="1" applyBorder="1" applyAlignment="1" applyProtection="1">
      <alignment horizontal="center" vertical="center"/>
      <protection hidden="1"/>
    </xf>
    <xf numFmtId="0" fontId="3" fillId="0" borderId="24" xfId="0" applyFont="1" applyBorder="1" applyAlignment="1" applyProtection="1">
      <alignment horizontal="left" vertical="center"/>
      <protection hidden="1"/>
    </xf>
    <xf numFmtId="1" fontId="3" fillId="3" borderId="52" xfId="0" applyNumberFormat="1" applyFont="1" applyFill="1" applyBorder="1" applyAlignment="1" applyProtection="1">
      <alignment horizontal="center" vertical="center"/>
      <protection locked="0" hidden="1"/>
    </xf>
    <xf numFmtId="0" fontId="4" fillId="5" borderId="24" xfId="0"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0" fontId="0" fillId="0" borderId="0" xfId="0" applyFill="1" applyAlignment="1" applyProtection="1">
      <alignment vertical="center"/>
      <protection hidden="1"/>
    </xf>
    <xf numFmtId="0" fontId="7" fillId="0" borderId="0" xfId="0" applyFont="1" applyFill="1" applyAlignment="1" applyProtection="1">
      <alignment vertical="center"/>
      <protection hidden="1"/>
    </xf>
    <xf numFmtId="49" fontId="7" fillId="0" borderId="0" xfId="0" applyNumberFormat="1" applyFont="1" applyFill="1" applyAlignment="1" applyProtection="1">
      <alignment horizontal="center" vertical="center"/>
      <protection hidden="1"/>
    </xf>
    <xf numFmtId="0" fontId="3" fillId="0" borderId="0" xfId="0" applyFont="1" applyFill="1" applyAlignment="1" applyProtection="1">
      <alignment horizontal="left" vertical="center"/>
      <protection hidden="1"/>
    </xf>
    <xf numFmtId="1" fontId="3" fillId="0" borderId="0" xfId="0" applyNumberFormat="1" applyFont="1" applyFill="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1" fontId="3" fillId="0" borderId="0" xfId="0" applyNumberFormat="1" applyFon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0" fontId="5" fillId="0" borderId="0" xfId="0" applyFont="1" applyAlignment="1" applyProtection="1">
      <alignment horizontal="center" vertical="center" textRotation="90"/>
      <protection hidden="1"/>
    </xf>
    <xf numFmtId="0" fontId="5" fillId="0" borderId="38" xfId="0" applyFont="1" applyBorder="1" applyAlignment="1" applyProtection="1">
      <alignment horizontal="center" vertical="center" textRotation="90"/>
      <protection hidden="1"/>
    </xf>
    <xf numFmtId="0" fontId="5" fillId="0" borderId="43" xfId="0" applyFont="1" applyBorder="1" applyAlignment="1" applyProtection="1">
      <alignment horizontal="center" vertical="center" textRotation="90"/>
      <protection hidden="1"/>
    </xf>
    <xf numFmtId="0" fontId="5" fillId="0" borderId="46" xfId="0" applyFont="1" applyBorder="1" applyAlignment="1" applyProtection="1">
      <alignment horizontal="center" vertical="center" textRotation="90"/>
      <protection hidden="1"/>
    </xf>
    <xf numFmtId="0" fontId="6" fillId="0" borderId="1" xfId="0" applyFont="1" applyBorder="1" applyAlignment="1" applyProtection="1">
      <alignment horizontal="center" vertical="center" textRotation="90"/>
      <protection hidden="1"/>
    </xf>
    <xf numFmtId="0" fontId="6" fillId="0" borderId="38" xfId="0" applyFont="1" applyBorder="1" applyAlignment="1" applyProtection="1">
      <alignment horizontal="center" vertical="center" textRotation="90"/>
      <protection hidden="1"/>
    </xf>
    <xf numFmtId="0" fontId="5" fillId="0" borderId="0" xfId="0" applyFont="1" applyFill="1" applyAlignment="1" applyProtection="1">
      <alignment horizontal="center" vertical="center" textRotation="90"/>
      <protection hidden="1"/>
    </xf>
    <xf numFmtId="0" fontId="4" fillId="0" borderId="0" xfId="0" applyFont="1" applyAlignment="1" applyProtection="1">
      <alignment horizontal="center" vertical="center"/>
      <protection hidden="1"/>
    </xf>
    <xf numFmtId="22" fontId="0" fillId="0" borderId="0" xfId="0" applyNumberFormat="1" applyFill="1" applyBorder="1" applyAlignment="1" applyProtection="1">
      <alignment vertical="center"/>
      <protection hidden="1"/>
    </xf>
    <xf numFmtId="0" fontId="4" fillId="0" borderId="0" xfId="0" applyFont="1" applyAlignment="1" applyProtection="1">
      <alignment vertical="center"/>
      <protection hidden="1"/>
    </xf>
    <xf numFmtId="167" fontId="0" fillId="0" borderId="0" xfId="0" applyNumberFormat="1" applyBorder="1" applyAlignment="1" applyProtection="1">
      <alignment horizontal="center" vertical="center"/>
      <protection hidden="1"/>
    </xf>
    <xf numFmtId="171" fontId="0" fillId="0" borderId="0" xfId="0" applyNumberFormat="1" applyBorder="1" applyAlignment="1" applyProtection="1">
      <alignment horizontal="center" vertical="center"/>
      <protection hidden="1"/>
    </xf>
    <xf numFmtId="45" fontId="0" fillId="0" borderId="0" xfId="0" applyNumberFormat="1" applyAlignment="1" applyProtection="1">
      <alignment horizontal="center" vertical="center"/>
      <protection hidden="1"/>
    </xf>
    <xf numFmtId="47" fontId="0" fillId="0" borderId="0" xfId="0" applyNumberFormat="1" applyAlignment="1" applyProtection="1">
      <alignment horizontal="center" vertical="center"/>
      <protection hidden="1"/>
    </xf>
    <xf numFmtId="164" fontId="0" fillId="0" borderId="0" xfId="0" applyNumberFormat="1" applyAlignment="1" applyProtection="1">
      <alignment horizontal="center" vertical="center"/>
      <protection hidden="1"/>
    </xf>
    <xf numFmtId="22" fontId="0" fillId="0" borderId="0" xfId="0" applyNumberFormat="1" applyAlignment="1" applyProtection="1">
      <alignment horizontal="center" vertical="center"/>
      <protection hidden="1"/>
    </xf>
    <xf numFmtId="165" fontId="0" fillId="0" borderId="0" xfId="0" applyNumberFormat="1" applyAlignment="1" applyProtection="1">
      <alignment horizontal="center" vertical="center"/>
      <protection hidden="1"/>
    </xf>
    <xf numFmtId="1" fontId="4" fillId="0" borderId="0" xfId="0" applyNumberFormat="1" applyFont="1" applyAlignment="1" applyProtection="1">
      <alignment horizontal="center" vertical="center"/>
      <protection hidden="1"/>
    </xf>
    <xf numFmtId="171" fontId="4" fillId="0" borderId="0" xfId="0" applyNumberFormat="1" applyFont="1" applyBorder="1" applyAlignment="1" applyProtection="1">
      <alignment horizontal="center" vertical="center"/>
      <protection hidden="1"/>
    </xf>
    <xf numFmtId="45" fontId="15" fillId="0" borderId="0" xfId="0" applyNumberFormat="1" applyFont="1" applyBorder="1" applyAlignment="1" applyProtection="1">
      <alignment horizontal="left" vertical="center"/>
      <protection hidden="1"/>
    </xf>
    <xf numFmtId="167" fontId="14" fillId="0" borderId="0" xfId="0" applyNumberFormat="1" applyFont="1" applyBorder="1" applyAlignment="1" applyProtection="1">
      <alignment horizontal="left" vertical="center"/>
      <protection hidden="1"/>
    </xf>
    <xf numFmtId="169" fontId="0" fillId="0" borderId="53" xfId="0" applyNumberFormat="1" applyBorder="1" applyAlignment="1" applyProtection="1">
      <alignment horizontal="center" vertical="center"/>
      <protection hidden="1"/>
    </xf>
    <xf numFmtId="1" fontId="0" fillId="0" borderId="53" xfId="0" applyNumberFormat="1"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170" fontId="0" fillId="0" borderId="0" xfId="0" applyNumberFormat="1" applyAlignment="1" applyProtection="1">
      <alignment horizontal="center" vertical="center"/>
      <protection hidden="1"/>
    </xf>
    <xf numFmtId="0" fontId="5" fillId="0" borderId="0" xfId="0" applyFont="1" applyAlignment="1" applyProtection="1">
      <alignment horizontal="center" vertical="center" textRotation="90" wrapText="1"/>
      <protection hidden="1"/>
    </xf>
    <xf numFmtId="0" fontId="3" fillId="0" borderId="4" xfId="0" applyFont="1" applyBorder="1" applyAlignment="1" applyProtection="1">
      <alignment horizontal="center" vertical="center"/>
      <protection hidden="1"/>
    </xf>
    <xf numFmtId="0" fontId="3" fillId="0" borderId="47"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48" xfId="0" applyFont="1" applyBorder="1" applyAlignment="1" applyProtection="1">
      <alignment horizontal="center" vertical="center"/>
      <protection hidden="1"/>
    </xf>
    <xf numFmtId="171" fontId="0" fillId="0" borderId="47" xfId="0" applyNumberFormat="1" applyFill="1" applyBorder="1" applyAlignment="1" applyProtection="1">
      <alignment horizontal="center" vertical="center"/>
      <protection locked="0" hidden="1"/>
    </xf>
    <xf numFmtId="171" fontId="0" fillId="0" borderId="13" xfId="0" applyNumberFormat="1" applyFill="1" applyBorder="1" applyAlignment="1" applyProtection="1">
      <alignment horizontal="center" vertical="center"/>
      <protection locked="0" hidden="1"/>
    </xf>
    <xf numFmtId="45" fontId="4" fillId="5" borderId="17" xfId="0" applyNumberFormat="1" applyFont="1" applyFill="1" applyBorder="1" applyAlignment="1" applyProtection="1">
      <alignment horizontal="center" vertical="center"/>
      <protection hidden="1"/>
    </xf>
    <xf numFmtId="45" fontId="0" fillId="0" borderId="7" xfId="0" applyNumberFormat="1" applyBorder="1" applyAlignment="1" applyProtection="1">
      <alignment horizontal="center" vertical="center"/>
      <protection locked="0" hidden="1"/>
    </xf>
    <xf numFmtId="45" fontId="4" fillId="6" borderId="54" xfId="0" applyNumberFormat="1" applyFont="1" applyFill="1" applyBorder="1" applyAlignment="1" applyProtection="1">
      <alignment horizontal="center" vertical="center"/>
      <protection hidden="1"/>
    </xf>
    <xf numFmtId="20" fontId="4" fillId="4" borderId="6" xfId="0" applyNumberFormat="1" applyFont="1" applyFill="1" applyBorder="1" applyAlignment="1" applyProtection="1">
      <alignment horizontal="center" vertical="center"/>
      <protection hidden="1"/>
    </xf>
    <xf numFmtId="21" fontId="4" fillId="7" borderId="8" xfId="0" applyNumberFormat="1" applyFont="1" applyFill="1" applyBorder="1" applyAlignment="1" applyProtection="1">
      <alignment horizontal="center" vertical="center"/>
      <protection hidden="1"/>
    </xf>
    <xf numFmtId="1" fontId="10" fillId="8" borderId="4" xfId="0" applyNumberFormat="1" applyFont="1" applyFill="1" applyBorder="1" applyAlignment="1" applyProtection="1">
      <alignment horizontal="center" vertical="center"/>
      <protection hidden="1"/>
    </xf>
    <xf numFmtId="1" fontId="4" fillId="9" borderId="48" xfId="0" applyNumberFormat="1" applyFont="1" applyFill="1" applyBorder="1" applyAlignment="1" applyProtection="1">
      <alignment horizontal="center" vertical="center"/>
      <protection hidden="1"/>
    </xf>
    <xf numFmtId="0" fontId="0" fillId="0" borderId="6"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0" fillId="0" borderId="54" xfId="0" applyBorder="1" applyAlignment="1" applyProtection="1">
      <alignment horizontal="center" vertical="center"/>
      <protection locked="0" hidden="1"/>
    </xf>
    <xf numFmtId="166" fontId="0" fillId="0" borderId="0" xfId="0" applyNumberFormat="1" applyAlignment="1" applyProtection="1">
      <alignment vertical="center"/>
      <protection locked="0" hidden="1"/>
    </xf>
    <xf numFmtId="0" fontId="3" fillId="2" borderId="5" xfId="0" applyFont="1" applyFill="1" applyBorder="1" applyAlignment="1" applyProtection="1">
      <alignment horizontal="center" vertical="center"/>
      <protection hidden="1"/>
    </xf>
    <xf numFmtId="0" fontId="3" fillId="2" borderId="23" xfId="0" applyFont="1" applyFill="1" applyBorder="1" applyAlignment="1" applyProtection="1">
      <alignment horizontal="left" vertical="center"/>
      <protection hidden="1"/>
    </xf>
    <xf numFmtId="0" fontId="3" fillId="2" borderId="10" xfId="0" applyFont="1" applyFill="1" applyBorder="1" applyAlignment="1" applyProtection="1">
      <alignment horizontal="left" vertical="center"/>
      <protection hidden="1"/>
    </xf>
    <xf numFmtId="0" fontId="3" fillId="2" borderId="49" xfId="0" applyFont="1" applyFill="1" applyBorder="1" applyAlignment="1" applyProtection="1">
      <alignment horizontal="center" vertical="center"/>
      <protection hidden="1"/>
    </xf>
    <xf numFmtId="171" fontId="0" fillId="2" borderId="23" xfId="0" applyNumberFormat="1" applyFill="1" applyBorder="1" applyAlignment="1" applyProtection="1">
      <alignment horizontal="center" vertical="center"/>
      <protection locked="0" hidden="1"/>
    </xf>
    <xf numFmtId="171" fontId="0" fillId="2" borderId="12" xfId="0" applyNumberFormat="1" applyFill="1" applyBorder="1" applyAlignment="1" applyProtection="1">
      <alignment horizontal="center" vertical="center"/>
      <protection locked="0" hidden="1"/>
    </xf>
    <xf numFmtId="45" fontId="4" fillId="5" borderId="15" xfId="0" applyNumberFormat="1" applyFont="1" applyFill="1" applyBorder="1" applyAlignment="1" applyProtection="1">
      <alignment horizontal="center" vertical="center"/>
      <protection hidden="1"/>
    </xf>
    <xf numFmtId="45" fontId="0" fillId="2" borderId="10" xfId="0" applyNumberFormat="1" applyFill="1" applyBorder="1" applyAlignment="1" applyProtection="1">
      <alignment horizontal="center" vertical="center"/>
      <protection locked="0" hidden="1"/>
    </xf>
    <xf numFmtId="45" fontId="4" fillId="6" borderId="55" xfId="0" applyNumberFormat="1" applyFont="1" applyFill="1" applyBorder="1" applyAlignment="1" applyProtection="1">
      <alignment horizontal="center" vertical="center"/>
      <protection hidden="1"/>
    </xf>
    <xf numFmtId="20" fontId="4" fillId="4" borderId="9" xfId="0" applyNumberFormat="1" applyFont="1" applyFill="1" applyBorder="1" applyAlignment="1" applyProtection="1">
      <alignment horizontal="center" vertical="center"/>
      <protection hidden="1"/>
    </xf>
    <xf numFmtId="21" fontId="4" fillId="7" borderId="11" xfId="0" applyNumberFormat="1" applyFont="1" applyFill="1" applyBorder="1" applyAlignment="1" applyProtection="1">
      <alignment horizontal="center" vertical="center"/>
      <protection hidden="1"/>
    </xf>
    <xf numFmtId="1" fontId="10" fillId="8" borderId="5" xfId="0" applyNumberFormat="1" applyFont="1" applyFill="1" applyBorder="1" applyAlignment="1" applyProtection="1">
      <alignment horizontal="center" vertical="center"/>
      <protection hidden="1"/>
    </xf>
    <xf numFmtId="1" fontId="4" fillId="9" borderId="49"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locked="0" hidden="1"/>
    </xf>
    <xf numFmtId="0" fontId="0" fillId="2" borderId="55" xfId="0" applyFill="1" applyBorder="1" applyAlignment="1" applyProtection="1">
      <alignment horizontal="center" vertical="center"/>
      <protection locked="0" hidden="1"/>
    </xf>
    <xf numFmtId="0" fontId="3" fillId="0" borderId="5" xfId="0" applyFont="1" applyBorder="1" applyAlignment="1" applyProtection="1">
      <alignment horizontal="center" vertical="center"/>
      <protection hidden="1"/>
    </xf>
    <xf numFmtId="0" fontId="3" fillId="0" borderId="23" xfId="0" applyFont="1" applyBorder="1" applyAlignment="1" applyProtection="1">
      <alignment horizontal="left" vertical="center"/>
      <protection hidden="1"/>
    </xf>
    <xf numFmtId="0" fontId="3" fillId="0" borderId="10" xfId="0" applyFont="1" applyBorder="1" applyAlignment="1" applyProtection="1">
      <alignment horizontal="left" vertical="center"/>
      <protection hidden="1"/>
    </xf>
    <xf numFmtId="0" fontId="3" fillId="0" borderId="49" xfId="0" applyFont="1" applyBorder="1" applyAlignment="1" applyProtection="1">
      <alignment horizontal="center" vertical="center"/>
      <protection hidden="1"/>
    </xf>
    <xf numFmtId="171" fontId="0" fillId="0" borderId="23" xfId="0" applyNumberFormat="1" applyFill="1" applyBorder="1" applyAlignment="1" applyProtection="1">
      <alignment horizontal="center" vertical="center"/>
      <protection locked="0" hidden="1"/>
    </xf>
    <xf numFmtId="171" fontId="0" fillId="0" borderId="12" xfId="0" applyNumberFormat="1" applyFill="1" applyBorder="1" applyAlignment="1" applyProtection="1">
      <alignment horizontal="center" vertical="center"/>
      <protection locked="0" hidden="1"/>
    </xf>
    <xf numFmtId="45" fontId="0" fillId="0" borderId="10" xfId="0" applyNumberFormat="1"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55" xfId="0" applyBorder="1" applyAlignment="1" applyProtection="1">
      <alignment horizontal="center" vertical="center"/>
      <protection locked="0" hidden="1"/>
    </xf>
    <xf numFmtId="171" fontId="0" fillId="2" borderId="56" xfId="0" applyNumberFormat="1" applyFill="1" applyBorder="1" applyAlignment="1" applyProtection="1">
      <alignment horizontal="center" vertical="center"/>
      <protection locked="0" hidden="1"/>
    </xf>
    <xf numFmtId="171" fontId="0" fillId="2" borderId="30" xfId="0" applyNumberFormat="1" applyFill="1" applyBorder="1" applyAlignment="1" applyProtection="1">
      <alignment horizontal="center" vertical="center"/>
      <protection locked="0" hidden="1"/>
    </xf>
    <xf numFmtId="20" fontId="4" fillId="4" borderId="57" xfId="0" applyNumberFormat="1" applyFont="1" applyFill="1" applyBorder="1" applyAlignment="1" applyProtection="1">
      <alignment horizontal="center" vertical="center"/>
      <protection hidden="1"/>
    </xf>
    <xf numFmtId="21" fontId="4" fillId="7" borderId="58" xfId="0" applyNumberFormat="1" applyFont="1" applyFill="1" applyBorder="1" applyAlignment="1" applyProtection="1">
      <alignment horizontal="center" vertical="center"/>
      <protection hidden="1"/>
    </xf>
    <xf numFmtId="1" fontId="4" fillId="9" borderId="50" xfId="0" applyNumberFormat="1" applyFont="1" applyFill="1" applyBorder="1" applyAlignment="1" applyProtection="1">
      <alignment horizontal="center" vertical="center"/>
      <protection hidden="1"/>
    </xf>
    <xf numFmtId="0" fontId="0" fillId="2" borderId="57" xfId="0" applyFill="1" applyBorder="1" applyAlignment="1" applyProtection="1">
      <alignment horizontal="center" vertical="center"/>
      <protection locked="0" hidden="1"/>
    </xf>
    <xf numFmtId="0" fontId="0" fillId="2" borderId="33" xfId="0" applyFill="1" applyBorder="1" applyAlignment="1" applyProtection="1">
      <alignment horizontal="center" vertical="center"/>
      <protection locked="0" hidden="1"/>
    </xf>
    <xf numFmtId="0" fontId="0" fillId="2" borderId="59" xfId="0" applyFill="1" applyBorder="1" applyAlignment="1" applyProtection="1">
      <alignment horizontal="center" vertical="center"/>
      <protection locked="0" hidden="1"/>
    </xf>
    <xf numFmtId="171" fontId="0" fillId="0" borderId="56" xfId="0" applyNumberFormat="1" applyFill="1" applyBorder="1" applyAlignment="1" applyProtection="1">
      <alignment horizontal="center" vertical="center"/>
      <protection locked="0" hidden="1"/>
    </xf>
    <xf numFmtId="171" fontId="0" fillId="0" borderId="30" xfId="0" applyNumberFormat="1" applyFill="1" applyBorder="1" applyAlignment="1" applyProtection="1">
      <alignment horizontal="center" vertical="center"/>
      <protection locked="0" hidden="1"/>
    </xf>
    <xf numFmtId="0" fontId="0" fillId="0" borderId="57" xfId="0" applyBorder="1" applyAlignment="1" applyProtection="1">
      <alignment horizontal="center" vertical="center"/>
      <protection locked="0" hidden="1"/>
    </xf>
    <xf numFmtId="0" fontId="0" fillId="0" borderId="33" xfId="0" applyBorder="1" applyAlignment="1" applyProtection="1">
      <alignment horizontal="center" vertical="center"/>
      <protection locked="0" hidden="1"/>
    </xf>
    <xf numFmtId="0" fontId="0" fillId="0" borderId="59" xfId="0" applyBorder="1" applyAlignment="1" applyProtection="1">
      <alignment horizontal="center" vertical="center"/>
      <protection locked="0" hidden="1"/>
    </xf>
    <xf numFmtId="0" fontId="3" fillId="0" borderId="60" xfId="0" applyFont="1" applyBorder="1" applyAlignment="1" applyProtection="1">
      <alignment horizontal="left" vertical="center"/>
      <protection hidden="1"/>
    </xf>
    <xf numFmtId="0" fontId="3" fillId="0" borderId="35" xfId="0" applyFont="1" applyBorder="1" applyAlignment="1" applyProtection="1">
      <alignment horizontal="left" vertical="center"/>
      <protection hidden="1"/>
    </xf>
    <xf numFmtId="0" fontId="3" fillId="2" borderId="60" xfId="0" applyFont="1" applyFill="1" applyBorder="1" applyAlignment="1" applyProtection="1">
      <alignment horizontal="left" vertical="center"/>
      <protection hidden="1"/>
    </xf>
    <xf numFmtId="0" fontId="3" fillId="2" borderId="35" xfId="0" applyFont="1" applyFill="1" applyBorder="1" applyAlignment="1" applyProtection="1">
      <alignment horizontal="left" vertical="center"/>
      <protection hidden="1"/>
    </xf>
    <xf numFmtId="45" fontId="4" fillId="5" borderId="20" xfId="0" applyNumberFormat="1" applyFont="1" applyFill="1" applyBorder="1" applyAlignment="1" applyProtection="1">
      <alignment horizontal="center" vertical="center"/>
      <protection hidden="1"/>
    </xf>
    <xf numFmtId="45" fontId="4" fillId="6" borderId="22" xfId="0" applyNumberFormat="1" applyFont="1" applyFill="1" applyBorder="1" applyAlignment="1" applyProtection="1">
      <alignment horizontal="center" vertical="center"/>
      <protection hidden="1"/>
    </xf>
    <xf numFmtId="20" fontId="4" fillId="4" borderId="41" xfId="0" applyNumberFormat="1" applyFont="1" applyFill="1" applyBorder="1" applyAlignment="1" applyProtection="1">
      <alignment horizontal="center" vertical="center"/>
      <protection hidden="1"/>
    </xf>
    <xf numFmtId="21" fontId="4" fillId="7" borderId="42" xfId="0" applyNumberFormat="1" applyFont="1" applyFill="1" applyBorder="1" applyAlignment="1" applyProtection="1">
      <alignment horizontal="center" vertical="center"/>
      <protection hidden="1"/>
    </xf>
    <xf numFmtId="1" fontId="10" fillId="8" borderId="24" xfId="0" applyNumberFormat="1" applyFont="1" applyFill="1" applyBorder="1" applyAlignment="1" applyProtection="1">
      <alignment horizontal="center" vertical="center"/>
      <protection hidden="1"/>
    </xf>
    <xf numFmtId="1" fontId="4" fillId="9" borderId="52" xfId="0" applyNumberFormat="1" applyFont="1" applyFill="1" applyBorder="1" applyAlignment="1" applyProtection="1">
      <alignment horizontal="center" vertical="center"/>
      <protection hidden="1"/>
    </xf>
    <xf numFmtId="171" fontId="0" fillId="0" borderId="0" xfId="0" applyNumberFormat="1" applyAlignment="1" applyProtection="1">
      <alignment vertical="center"/>
      <protection hidden="1"/>
    </xf>
    <xf numFmtId="20" fontId="0" fillId="0" borderId="0" xfId="0" applyNumberFormat="1" applyAlignment="1" applyProtection="1">
      <alignment horizontal="center" vertical="center"/>
      <protection hidden="1"/>
    </xf>
    <xf numFmtId="168" fontId="0" fillId="0" borderId="0" xfId="0" applyNumberFormat="1" applyAlignment="1" applyProtection="1">
      <alignment horizontal="center" vertical="center"/>
      <protection hidden="1"/>
    </xf>
    <xf numFmtId="171" fontId="0" fillId="0" borderId="0" xfId="0" applyNumberFormat="1" applyAlignment="1" applyProtection="1">
      <alignment horizontal="center" vertical="center"/>
      <protection hidden="1"/>
    </xf>
    <xf numFmtId="171" fontId="3" fillId="0" borderId="0" xfId="0" applyNumberFormat="1" applyFont="1" applyBorder="1" applyAlignment="1" applyProtection="1">
      <alignment horizontal="center" vertical="center"/>
      <protection hidden="1"/>
    </xf>
    <xf numFmtId="0" fontId="18" fillId="0" borderId="0" xfId="0" applyFont="1" applyFill="1" applyAlignment="1" applyProtection="1">
      <alignment horizontal="center" vertical="center"/>
      <protection hidden="1"/>
    </xf>
    <xf numFmtId="0" fontId="25" fillId="0" borderId="0" xfId="0" applyFont="1" applyFill="1" applyAlignment="1" applyProtection="1">
      <alignment vertical="center"/>
      <protection hidden="1"/>
    </xf>
    <xf numFmtId="0" fontId="7" fillId="0" borderId="6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6" fillId="0" borderId="44"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1" fontId="4" fillId="0" borderId="2" xfId="0" applyNumberFormat="1"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2" fontId="4" fillId="0" borderId="4"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2" fontId="4" fillId="0" borderId="5" xfId="0" applyNumberFormat="1" applyFont="1" applyBorder="1" applyAlignment="1" applyProtection="1">
      <alignment horizontal="center" vertical="center"/>
      <protection hidden="1"/>
    </xf>
    <xf numFmtId="0" fontId="3" fillId="2" borderId="50" xfId="0" applyFont="1" applyFill="1" applyBorder="1" applyAlignment="1" applyProtection="1">
      <alignment horizontal="center" vertical="center"/>
      <protection hidden="1"/>
    </xf>
    <xf numFmtId="2" fontId="3" fillId="2" borderId="57" xfId="0" applyNumberFormat="1" applyFont="1" applyFill="1" applyBorder="1" applyAlignment="1" applyProtection="1">
      <alignment horizontal="center" vertical="center"/>
      <protection hidden="1"/>
    </xf>
    <xf numFmtId="2" fontId="3" fillId="2" borderId="58" xfId="0" applyNumberFormat="1" applyFont="1" applyFill="1" applyBorder="1" applyAlignment="1" applyProtection="1">
      <alignment horizontal="center" vertical="center"/>
      <protection hidden="1"/>
    </xf>
    <xf numFmtId="2" fontId="4" fillId="2" borderId="37" xfId="0" applyNumberFormat="1"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2" fontId="3" fillId="0" borderId="57" xfId="0" applyNumberFormat="1" applyFont="1" applyBorder="1" applyAlignment="1" applyProtection="1">
      <alignment horizontal="center" vertical="center"/>
      <protection hidden="1"/>
    </xf>
    <xf numFmtId="2" fontId="3" fillId="0" borderId="58" xfId="0" applyNumberFormat="1" applyFont="1" applyBorder="1" applyAlignment="1" applyProtection="1">
      <alignment horizontal="center" vertical="center"/>
      <protection hidden="1"/>
    </xf>
    <xf numFmtId="2" fontId="4" fillId="0" borderId="37" xfId="0" applyNumberFormat="1" applyFont="1" applyBorder="1" applyAlignment="1" applyProtection="1">
      <alignment horizontal="center" vertical="center"/>
      <protection hidden="1"/>
    </xf>
    <xf numFmtId="0" fontId="3" fillId="2" borderId="51" xfId="0" applyFont="1" applyFill="1" applyBorder="1" applyAlignment="1" applyProtection="1">
      <alignment horizontal="center" vertical="center"/>
      <protection hidden="1"/>
    </xf>
    <xf numFmtId="2" fontId="3" fillId="2" borderId="62" xfId="0" applyNumberFormat="1" applyFont="1" applyFill="1" applyBorder="1" applyAlignment="1" applyProtection="1">
      <alignment horizontal="center" vertical="center"/>
      <protection hidden="1"/>
    </xf>
    <xf numFmtId="2" fontId="3" fillId="2" borderId="63" xfId="0" applyNumberFormat="1" applyFont="1" applyFill="1" applyBorder="1" applyAlignment="1" applyProtection="1">
      <alignment horizontal="center" vertical="center"/>
      <protection hidden="1"/>
    </xf>
    <xf numFmtId="2" fontId="4" fillId="2" borderId="25" xfId="0" applyNumberFormat="1" applyFont="1" applyFill="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2" fontId="4" fillId="0" borderId="24" xfId="0" applyNumberFormat="1" applyFont="1" applyBorder="1" applyAlignment="1" applyProtection="1">
      <alignment horizontal="center" vertical="center"/>
      <protection hidden="1"/>
    </xf>
    <xf numFmtId="1" fontId="4" fillId="0" borderId="24" xfId="0" applyNumberFormat="1" applyFont="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14" fontId="7" fillId="0" borderId="0" xfId="0" applyNumberFormat="1"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2" fontId="3" fillId="0" borderId="0" xfId="0" applyNumberFormat="1" applyFont="1" applyFill="1" applyBorder="1" applyAlignment="1" applyProtection="1">
      <alignment horizontal="center" vertical="center"/>
      <protection hidden="1"/>
    </xf>
    <xf numFmtId="2" fontId="3" fillId="0" borderId="0" xfId="0" applyNumberFormat="1" applyFont="1" applyBorder="1" applyAlignment="1" applyProtection="1">
      <alignment horizontal="center" vertical="center"/>
      <protection hidden="1"/>
    </xf>
    <xf numFmtId="0" fontId="3" fillId="0" borderId="49"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36" xfId="0" applyFont="1" applyBorder="1" applyAlignment="1" applyProtection="1">
      <alignment horizontal="left" vertical="center"/>
      <protection hidden="1"/>
    </xf>
    <xf numFmtId="0" fontId="3" fillId="0" borderId="0" xfId="0" applyFont="1" applyBorder="1" applyAlignment="1" applyProtection="1">
      <alignment vertical="center"/>
      <protection hidden="1"/>
    </xf>
    <xf numFmtId="0" fontId="19"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Fill="1" applyBorder="1" applyAlignment="1" applyProtection="1">
      <alignment horizontal="center" vertical="center"/>
      <protection hidden="1"/>
    </xf>
    <xf numFmtId="0" fontId="22" fillId="0" borderId="0" xfId="0" applyFont="1" applyAlignment="1" applyProtection="1">
      <alignment horizontal="center" vertical="center" textRotation="90"/>
      <protection hidden="1"/>
    </xf>
    <xf numFmtId="0" fontId="0" fillId="0" borderId="0" xfId="0" applyBorder="1" applyAlignment="1" applyProtection="1">
      <alignment vertical="center"/>
      <protection hidden="1"/>
    </xf>
    <xf numFmtId="0" fontId="20" fillId="0" borderId="0" xfId="0" applyFont="1" applyBorder="1" applyAlignment="1" applyProtection="1">
      <alignment horizontal="center" vertical="center"/>
      <protection hidden="1"/>
    </xf>
    <xf numFmtId="0" fontId="3" fillId="2" borderId="64" xfId="0" applyNumberFormat="1" applyFont="1" applyFill="1" applyBorder="1" applyAlignment="1" applyProtection="1">
      <alignment horizontal="center" vertical="center"/>
      <protection hidden="1"/>
    </xf>
    <xf numFmtId="49" fontId="4" fillId="0" borderId="25" xfId="0" applyNumberFormat="1" applyFont="1" applyFill="1" applyBorder="1" applyAlignment="1" applyProtection="1">
      <alignment horizontal="center" vertical="center"/>
      <protection hidden="1"/>
    </xf>
    <xf numFmtId="0" fontId="3" fillId="2" borderId="48" xfId="0" applyNumberFormat="1" applyFont="1" applyFill="1" applyBorder="1" applyAlignment="1" applyProtection="1">
      <alignment horizontal="left" vertical="center"/>
      <protection hidden="1"/>
    </xf>
    <xf numFmtId="0" fontId="3" fillId="2" borderId="49" xfId="0" applyNumberFormat="1" applyFont="1" applyFill="1" applyBorder="1" applyAlignment="1" applyProtection="1">
      <alignment horizontal="left" vertical="center"/>
      <protection hidden="1"/>
    </xf>
    <xf numFmtId="0" fontId="3" fillId="0" borderId="49" xfId="0" applyNumberFormat="1" applyFont="1" applyFill="1" applyBorder="1" applyAlignment="1" applyProtection="1">
      <alignment horizontal="left" vertical="center"/>
      <protection hidden="1"/>
    </xf>
    <xf numFmtId="49" fontId="4" fillId="0" borderId="1" xfId="0" applyNumberFormat="1" applyFont="1" applyBorder="1" applyAlignment="1" applyProtection="1">
      <alignment horizontal="center" vertical="center"/>
      <protection hidden="1"/>
    </xf>
    <xf numFmtId="0" fontId="3" fillId="2" borderId="52" xfId="0" applyNumberFormat="1" applyFont="1" applyFill="1" applyBorder="1" applyAlignment="1" applyProtection="1">
      <alignment horizontal="left" vertical="center"/>
      <protection hidden="1"/>
    </xf>
    <xf numFmtId="0" fontId="7" fillId="0" borderId="65"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8" fillId="2" borderId="5" xfId="0" applyFont="1" applyFill="1" applyBorder="1" applyAlignment="1" applyProtection="1">
      <alignment horizontal="center"/>
      <protection hidden="1"/>
    </xf>
    <xf numFmtId="0" fontId="8" fillId="0" borderId="5" xfId="0" applyFont="1" applyBorder="1" applyAlignment="1" applyProtection="1">
      <alignment horizontal="center"/>
      <protection hidden="1"/>
    </xf>
    <xf numFmtId="0" fontId="8" fillId="2" borderId="24" xfId="0" applyFont="1" applyFill="1" applyBorder="1" applyAlignment="1" applyProtection="1">
      <alignment horizontal="center"/>
      <protection hidden="1"/>
    </xf>
    <xf numFmtId="0" fontId="3" fillId="0" borderId="60" xfId="0" applyFont="1" applyFill="1" applyBorder="1" applyAlignment="1" applyProtection="1">
      <alignment horizontal="left" vertical="center"/>
      <protection hidden="1"/>
    </xf>
    <xf numFmtId="0" fontId="3" fillId="0" borderId="35" xfId="0" applyFont="1" applyFill="1" applyBorder="1" applyAlignment="1" applyProtection="1">
      <alignment horizontal="left" vertical="center"/>
      <protection hidden="1"/>
    </xf>
    <xf numFmtId="45" fontId="0" fillId="0" borderId="10" xfId="0" applyNumberFormat="1" applyFill="1" applyBorder="1" applyAlignment="1" applyProtection="1">
      <alignment horizontal="center" vertical="center"/>
      <protection locked="0" hidden="1"/>
    </xf>
    <xf numFmtId="0" fontId="0" fillId="0" borderId="57"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0" fillId="0" borderId="59" xfId="0" applyFill="1" applyBorder="1" applyAlignment="1" applyProtection="1">
      <alignment horizontal="center" vertical="center"/>
      <protection locked="0" hidden="1"/>
    </xf>
    <xf numFmtId="0" fontId="3" fillId="2" borderId="24" xfId="0" applyFont="1" applyFill="1" applyBorder="1" applyAlignment="1" applyProtection="1">
      <alignment horizontal="center" vertical="center"/>
      <protection hidden="1"/>
    </xf>
    <xf numFmtId="0" fontId="3" fillId="2" borderId="53" xfId="0" applyFont="1" applyFill="1" applyBorder="1" applyAlignment="1" applyProtection="1">
      <alignment horizontal="left" vertical="center"/>
      <protection hidden="1"/>
    </xf>
    <xf numFmtId="0" fontId="3" fillId="2" borderId="19" xfId="0" applyFont="1" applyFill="1" applyBorder="1" applyAlignment="1" applyProtection="1">
      <alignment horizontal="left" vertical="center"/>
      <protection hidden="1"/>
    </xf>
    <xf numFmtId="0" fontId="3" fillId="2" borderId="66" xfId="0" applyFont="1" applyFill="1" applyBorder="1" applyAlignment="1" applyProtection="1">
      <alignment horizontal="center" vertical="center"/>
      <protection hidden="1"/>
    </xf>
    <xf numFmtId="171" fontId="0" fillId="2" borderId="64" xfId="0" applyNumberFormat="1" applyFill="1" applyBorder="1" applyAlignment="1" applyProtection="1">
      <alignment horizontal="center" vertical="center"/>
      <protection locked="0" hidden="1"/>
    </xf>
    <xf numFmtId="171" fontId="0" fillId="2" borderId="36" xfId="0" applyNumberFormat="1" applyFill="1" applyBorder="1" applyAlignment="1" applyProtection="1">
      <alignment horizontal="center" vertical="center"/>
      <protection locked="0" hidden="1"/>
    </xf>
    <xf numFmtId="45" fontId="0" fillId="2" borderId="21" xfId="0" applyNumberFormat="1" applyFill="1" applyBorder="1" applyAlignment="1" applyProtection="1">
      <alignment horizontal="center" vertical="center"/>
      <protection locked="0" hidden="1"/>
    </xf>
    <xf numFmtId="0" fontId="0" fillId="2" borderId="41" xfId="0" applyFill="1" applyBorder="1" applyAlignment="1" applyProtection="1">
      <alignment horizontal="center" vertical="center"/>
      <protection locked="0" hidden="1"/>
    </xf>
    <xf numFmtId="0" fontId="0" fillId="2" borderId="21" xfId="0" applyFill="1" applyBorder="1" applyAlignment="1" applyProtection="1">
      <alignment horizontal="center" vertical="center"/>
      <protection locked="0" hidden="1"/>
    </xf>
    <xf numFmtId="0" fontId="0" fillId="2" borderId="22" xfId="0" applyFill="1" applyBorder="1" applyAlignment="1" applyProtection="1">
      <alignment horizontal="center" vertical="center"/>
      <protection locked="0" hidden="1"/>
    </xf>
    <xf numFmtId="0" fontId="1" fillId="0" borderId="4" xfId="0" applyFont="1" applyBorder="1" applyAlignment="1" applyProtection="1">
      <alignment horizontal="center"/>
      <protection hidden="1"/>
    </xf>
    <xf numFmtId="0" fontId="1" fillId="0" borderId="6" xfId="0" applyFont="1" applyBorder="1" applyAlignment="1" applyProtection="1">
      <alignment horizontal="left"/>
      <protection hidden="1"/>
    </xf>
    <xf numFmtId="0" fontId="1" fillId="0" borderId="7" xfId="0" applyFont="1" applyBorder="1" applyAlignment="1" applyProtection="1">
      <alignment horizontal="center"/>
      <protection hidden="1"/>
    </xf>
    <xf numFmtId="0" fontId="1" fillId="0" borderId="54" xfId="0" applyFont="1" applyBorder="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0" fontId="4" fillId="0" borderId="5" xfId="0" applyNumberFormat="1" applyFont="1" applyFill="1" applyBorder="1" applyAlignment="1" applyProtection="1">
      <alignment horizontal="center" vertical="center"/>
      <protection hidden="1"/>
    </xf>
    <xf numFmtId="2" fontId="3" fillId="0" borderId="15" xfId="0" applyNumberFormat="1" applyFont="1" applyFill="1" applyBorder="1" applyAlignment="1" applyProtection="1">
      <alignment horizontal="center" vertical="center"/>
      <protection locked="0" hidden="1"/>
    </xf>
    <xf numFmtId="2" fontId="3" fillId="0" borderId="9" xfId="0" applyNumberFormat="1" applyFont="1" applyFill="1" applyBorder="1" applyAlignment="1" applyProtection="1">
      <alignment horizontal="center" vertical="center"/>
      <protection locked="0" hidden="1"/>
    </xf>
    <xf numFmtId="2" fontId="3" fillId="0" borderId="11" xfId="0" applyNumberFormat="1" applyFont="1" applyFill="1" applyBorder="1" applyAlignment="1" applyProtection="1">
      <alignment horizontal="center" vertical="center"/>
      <protection locked="0" hidden="1"/>
    </xf>
    <xf numFmtId="2" fontId="3" fillId="0" borderId="10" xfId="0" applyNumberFormat="1" applyFont="1" applyFill="1" applyBorder="1" applyAlignment="1" applyProtection="1">
      <alignment horizontal="center" vertical="center"/>
      <protection locked="0" hidden="1"/>
    </xf>
    <xf numFmtId="0" fontId="0" fillId="0" borderId="23" xfId="0" applyNumberFormat="1" applyFill="1" applyBorder="1" applyAlignment="1" applyProtection="1">
      <alignment vertical="center"/>
      <protection hidden="1"/>
    </xf>
    <xf numFmtId="0" fontId="4" fillId="2" borderId="24" xfId="0" applyNumberFormat="1" applyFont="1" applyFill="1" applyBorder="1" applyAlignment="1" applyProtection="1">
      <alignment horizontal="center" vertical="center"/>
      <protection hidden="1"/>
    </xf>
    <xf numFmtId="2" fontId="3" fillId="2" borderId="20" xfId="0" applyNumberFormat="1" applyFont="1" applyFill="1" applyBorder="1" applyAlignment="1" applyProtection="1">
      <alignment horizontal="center" vertical="center"/>
      <protection locked="0" hidden="1"/>
    </xf>
    <xf numFmtId="2" fontId="3" fillId="2" borderId="41" xfId="0" applyNumberFormat="1" applyFont="1" applyFill="1" applyBorder="1" applyAlignment="1" applyProtection="1">
      <alignment horizontal="center" vertical="center"/>
      <protection locked="0" hidden="1"/>
    </xf>
    <xf numFmtId="2" fontId="3" fillId="2" borderId="42" xfId="0" applyNumberFormat="1" applyFont="1" applyFill="1" applyBorder="1" applyAlignment="1" applyProtection="1">
      <alignment horizontal="center" vertical="center"/>
      <protection locked="0" hidden="1"/>
    </xf>
    <xf numFmtId="2" fontId="3" fillId="2" borderId="24" xfId="0" applyNumberFormat="1" applyFont="1" applyFill="1" applyBorder="1" applyAlignment="1" applyProtection="1">
      <alignment horizontal="center" vertical="center"/>
      <protection hidden="1"/>
    </xf>
    <xf numFmtId="2" fontId="0" fillId="2" borderId="24" xfId="0" applyNumberForma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locked="0" hidden="1"/>
    </xf>
    <xf numFmtId="0" fontId="0" fillId="2" borderId="64" xfId="0" applyNumberFormat="1" applyFill="1" applyBorder="1" applyAlignment="1" applyProtection="1">
      <alignment vertical="center"/>
      <protection hidden="1"/>
    </xf>
    <xf numFmtId="1" fontId="0" fillId="0" borderId="25" xfId="0" applyNumberFormat="1" applyFill="1" applyBorder="1" applyAlignment="1" applyProtection="1">
      <alignment horizontal="center" vertical="center"/>
      <protection hidden="1"/>
    </xf>
    <xf numFmtId="2" fontId="0" fillId="0" borderId="25" xfId="0" applyNumberFormat="1" applyFill="1" applyBorder="1" applyAlignment="1" applyProtection="1">
      <alignment horizontal="center" vertical="center"/>
      <protection hidden="1"/>
    </xf>
    <xf numFmtId="2" fontId="3" fillId="2" borderId="41" xfId="0" applyNumberFormat="1" applyFon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hidden="1"/>
    </xf>
    <xf numFmtId="2" fontId="3" fillId="2" borderId="42" xfId="0" applyNumberFormat="1" applyFont="1" applyFill="1" applyBorder="1" applyAlignment="1" applyProtection="1">
      <alignment horizontal="center" vertical="center"/>
      <protection hidden="1"/>
    </xf>
    <xf numFmtId="0" fontId="0" fillId="2" borderId="64" xfId="0" applyNumberFormat="1" applyFill="1" applyBorder="1" applyProtection="1">
      <protection hidden="1"/>
    </xf>
    <xf numFmtId="0" fontId="4" fillId="2" borderId="36" xfId="0" applyNumberFormat="1" applyFont="1" applyFill="1" applyBorder="1" applyAlignment="1" applyProtection="1">
      <alignment horizontal="center" vertical="center"/>
      <protection hidden="1"/>
    </xf>
    <xf numFmtId="2" fontId="4" fillId="2" borderId="24" xfId="0" applyNumberFormat="1" applyFont="1" applyFill="1" applyBorder="1" applyAlignment="1" applyProtection="1">
      <alignment horizontal="center" vertical="center"/>
      <protection hidden="1"/>
    </xf>
    <xf numFmtId="0" fontId="3" fillId="0" borderId="37" xfId="0" applyFont="1" applyFill="1" applyBorder="1" applyAlignment="1" applyProtection="1">
      <alignment horizontal="left" vertical="center"/>
      <protection hidden="1"/>
    </xf>
    <xf numFmtId="0" fontId="3" fillId="0" borderId="50" xfId="0" applyFont="1" applyFill="1" applyBorder="1" applyAlignment="1" applyProtection="1">
      <alignment horizontal="left" vertical="center"/>
      <protection hidden="1"/>
    </xf>
    <xf numFmtId="0" fontId="3" fillId="2" borderId="36" xfId="0" applyFont="1" applyFill="1" applyBorder="1" applyAlignment="1" applyProtection="1">
      <alignment horizontal="center" vertical="center"/>
      <protection hidden="1"/>
    </xf>
    <xf numFmtId="0" fontId="3" fillId="2" borderId="24" xfId="0" applyFont="1" applyFill="1" applyBorder="1" applyAlignment="1" applyProtection="1">
      <alignment horizontal="left" vertical="center"/>
      <protection hidden="1"/>
    </xf>
    <xf numFmtId="0" fontId="3" fillId="2" borderId="52" xfId="0" applyFont="1" applyFill="1" applyBorder="1" applyAlignment="1" applyProtection="1">
      <alignment horizontal="left" vertical="center"/>
      <protection hidden="1"/>
    </xf>
    <xf numFmtId="0" fontId="3" fillId="2" borderId="36" xfId="0" applyFont="1" applyFill="1" applyBorder="1" applyAlignment="1" applyProtection="1">
      <alignment horizontal="left" vertical="center"/>
      <protection hidden="1"/>
    </xf>
    <xf numFmtId="1" fontId="3" fillId="2" borderId="20" xfId="0" applyNumberFormat="1" applyFont="1" applyFill="1" applyBorder="1" applyAlignment="1" applyProtection="1">
      <alignment horizontal="center" vertical="center"/>
      <protection hidden="1"/>
    </xf>
    <xf numFmtId="1" fontId="3" fillId="2" borderId="21" xfId="0" applyNumberFormat="1" applyFont="1" applyFill="1" applyBorder="1" applyAlignment="1" applyProtection="1">
      <alignment horizontal="center" vertical="center"/>
      <protection hidden="1"/>
    </xf>
    <xf numFmtId="1" fontId="4" fillId="2" borderId="24"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left" vertical="center"/>
      <protection hidden="1"/>
    </xf>
    <xf numFmtId="2" fontId="3" fillId="0" borderId="62" xfId="0" applyNumberFormat="1" applyFont="1" applyFill="1" applyBorder="1" applyAlignment="1" applyProtection="1">
      <alignment horizontal="center" vertical="center"/>
      <protection hidden="1"/>
    </xf>
    <xf numFmtId="2" fontId="3" fillId="0" borderId="35" xfId="0" applyNumberFormat="1" applyFont="1" applyFill="1" applyBorder="1" applyAlignment="1" applyProtection="1">
      <alignment horizontal="center" vertical="center"/>
      <protection hidden="1"/>
    </xf>
    <xf numFmtId="2" fontId="3" fillId="0" borderId="63" xfId="0" applyNumberFormat="1" applyFont="1" applyFill="1" applyBorder="1" applyAlignment="1" applyProtection="1">
      <alignment horizontal="center" vertical="center"/>
      <protection hidden="1"/>
    </xf>
    <xf numFmtId="0" fontId="0" fillId="0" borderId="60" xfId="0" applyNumberFormat="1" applyFill="1" applyBorder="1" applyProtection="1">
      <protection hidden="1"/>
    </xf>
    <xf numFmtId="0" fontId="4" fillId="2" borderId="36" xfId="0" applyFont="1" applyFill="1" applyBorder="1" applyAlignment="1" applyProtection="1">
      <alignment horizontal="center" vertical="center"/>
      <protection hidden="1"/>
    </xf>
    <xf numFmtId="0" fontId="3" fillId="2" borderId="13" xfId="0" applyFont="1" applyFill="1" applyBorder="1" applyAlignment="1" applyProtection="1">
      <alignment horizontal="left" vertical="center"/>
      <protection hidden="1"/>
    </xf>
    <xf numFmtId="1" fontId="4" fillId="2" borderId="4" xfId="0" applyNumberFormat="1" applyFont="1" applyFill="1" applyBorder="1" applyAlignment="1" applyProtection="1">
      <alignment horizontal="center" vertical="center"/>
      <protection hidden="1"/>
    </xf>
    <xf numFmtId="0" fontId="3" fillId="0" borderId="50" xfId="0" applyFont="1" applyFill="1" applyBorder="1" applyAlignment="1" applyProtection="1">
      <alignment horizontal="center" vertical="center"/>
      <protection hidden="1"/>
    </xf>
    <xf numFmtId="0" fontId="3" fillId="0" borderId="37" xfId="0" applyFont="1" applyFill="1" applyBorder="1" applyAlignment="1" applyProtection="1">
      <alignment horizontal="center" vertical="center"/>
      <protection hidden="1"/>
    </xf>
    <xf numFmtId="2" fontId="3" fillId="0" borderId="57" xfId="0" applyNumberFormat="1" applyFont="1" applyFill="1" applyBorder="1" applyAlignment="1" applyProtection="1">
      <alignment horizontal="center" vertical="center"/>
      <protection hidden="1"/>
    </xf>
    <xf numFmtId="2" fontId="3" fillId="0" borderId="58" xfId="0" applyNumberFormat="1" applyFont="1" applyFill="1" applyBorder="1" applyAlignment="1" applyProtection="1">
      <alignment horizontal="center" vertical="center"/>
      <protection hidden="1"/>
    </xf>
    <xf numFmtId="2" fontId="4" fillId="0" borderId="37" xfId="0" applyNumberFormat="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2" borderId="4" xfId="0" applyFont="1" applyFill="1" applyBorder="1" applyAlignment="1" applyProtection="1">
      <alignment horizontal="left" vertical="center"/>
      <protection hidden="1"/>
    </xf>
    <xf numFmtId="0" fontId="3" fillId="2" borderId="4" xfId="0" applyFont="1" applyFill="1" applyBorder="1" applyAlignment="1" applyProtection="1">
      <alignment horizontal="center" vertical="center"/>
      <protection hidden="1"/>
    </xf>
    <xf numFmtId="2" fontId="4" fillId="2" borderId="4" xfId="0" applyNumberFormat="1" applyFont="1" applyFill="1" applyBorder="1" applyAlignment="1" applyProtection="1">
      <alignment horizontal="center" vertical="center"/>
      <protection hidden="1"/>
    </xf>
    <xf numFmtId="1" fontId="4" fillId="2" borderId="29" xfId="0" applyNumberFormat="1" applyFont="1" applyFill="1" applyBorder="1" applyAlignment="1" applyProtection="1">
      <alignment horizontal="center" vertical="center"/>
      <protection hidden="1"/>
    </xf>
    <xf numFmtId="2" fontId="3" fillId="0" borderId="20" xfId="0" applyNumberFormat="1" applyFont="1" applyBorder="1" applyAlignment="1" applyProtection="1">
      <alignment horizontal="center" vertical="center"/>
      <protection hidden="1"/>
    </xf>
    <xf numFmtId="49" fontId="3" fillId="0" borderId="4" xfId="0" applyNumberFormat="1" applyFont="1" applyBorder="1" applyAlignment="1" applyProtection="1">
      <alignment horizontal="left"/>
      <protection locked="0" hidden="1"/>
    </xf>
    <xf numFmtId="49" fontId="3" fillId="2" borderId="5" xfId="0" applyNumberFormat="1" applyFont="1" applyFill="1" applyBorder="1" applyAlignment="1" applyProtection="1">
      <alignment horizontal="left"/>
      <protection locked="0" hidden="1"/>
    </xf>
    <xf numFmtId="49" fontId="3" fillId="0" borderId="5" xfId="0" applyNumberFormat="1" applyFont="1" applyBorder="1" applyAlignment="1" applyProtection="1">
      <alignment horizontal="left"/>
      <protection locked="0" hidden="1"/>
    </xf>
    <xf numFmtId="49" fontId="3" fillId="2" borderId="24" xfId="0" applyNumberFormat="1" applyFont="1" applyFill="1" applyBorder="1" applyAlignment="1" applyProtection="1">
      <alignment horizontal="left"/>
      <protection locked="0" hidden="1"/>
    </xf>
    <xf numFmtId="49" fontId="3" fillId="0" borderId="4" xfId="0" applyNumberFormat="1" applyFont="1" applyBorder="1" applyAlignment="1" applyProtection="1">
      <alignment horizontal="center"/>
      <protection locked="0" hidden="1"/>
    </xf>
    <xf numFmtId="49" fontId="3" fillId="2" borderId="5" xfId="0" applyNumberFormat="1" applyFont="1" applyFill="1" applyBorder="1" applyAlignment="1" applyProtection="1">
      <alignment horizontal="center"/>
      <protection locked="0" hidden="1"/>
    </xf>
    <xf numFmtId="49" fontId="3" fillId="0" borderId="5" xfId="0" applyNumberFormat="1" applyFont="1" applyBorder="1" applyAlignment="1" applyProtection="1">
      <alignment horizontal="center"/>
      <protection locked="0" hidden="1"/>
    </xf>
    <xf numFmtId="49" fontId="3" fillId="2" borderId="24" xfId="0" applyNumberFormat="1" applyFont="1" applyFill="1" applyBorder="1" applyAlignment="1" applyProtection="1">
      <alignment horizontal="center"/>
      <protection locked="0" hidden="1"/>
    </xf>
    <xf numFmtId="49" fontId="3" fillId="0" borderId="25" xfId="0" applyNumberFormat="1" applyFont="1" applyFill="1" applyBorder="1" applyAlignment="1" applyProtection="1">
      <alignment horizontal="center" vertical="center"/>
      <protection hidden="1"/>
    </xf>
    <xf numFmtId="2" fontId="3" fillId="0" borderId="6" xfId="0" applyNumberFormat="1" applyFont="1" applyFill="1" applyBorder="1" applyAlignment="1" applyProtection="1">
      <alignment horizontal="center" vertical="center"/>
      <protection hidden="1"/>
    </xf>
    <xf numFmtId="2" fontId="3" fillId="0" borderId="7" xfId="0" applyNumberFormat="1" applyFont="1" applyFill="1" applyBorder="1" applyAlignment="1" applyProtection="1">
      <alignment horizontal="center" vertical="center"/>
      <protection hidden="1"/>
    </xf>
    <xf numFmtId="2" fontId="3" fillId="0" borderId="8" xfId="0" applyNumberFormat="1" applyFont="1" applyFill="1" applyBorder="1" applyAlignment="1" applyProtection="1">
      <alignment horizontal="center" vertical="center"/>
      <protection hidden="1"/>
    </xf>
    <xf numFmtId="0" fontId="0" fillId="0" borderId="47" xfId="0" applyNumberFormat="1" applyFill="1" applyBorder="1" applyProtection="1">
      <protection hidden="1"/>
    </xf>
    <xf numFmtId="49" fontId="3" fillId="2" borderId="17" xfId="0" applyNumberFormat="1" applyFont="1" applyFill="1" applyBorder="1" applyAlignment="1" applyProtection="1">
      <alignment horizontal="center" vertical="center"/>
      <protection hidden="1"/>
    </xf>
    <xf numFmtId="49" fontId="3" fillId="2" borderId="6" xfId="0" applyNumberFormat="1" applyFont="1" applyFill="1" applyBorder="1" applyAlignment="1" applyProtection="1">
      <alignment horizontal="center" vertical="center"/>
      <protection hidden="1"/>
    </xf>
    <xf numFmtId="49" fontId="3" fillId="2" borderId="54" xfId="0" applyNumberFormat="1" applyFont="1" applyFill="1" applyBorder="1" applyAlignment="1" applyProtection="1">
      <alignment horizontal="center" vertical="center"/>
      <protection hidden="1"/>
    </xf>
    <xf numFmtId="49" fontId="3" fillId="2" borderId="7" xfId="0" applyNumberFormat="1" applyFont="1" applyFill="1" applyBorder="1" applyAlignment="1" applyProtection="1">
      <alignment horizontal="center" vertical="center"/>
      <protection hidden="1"/>
    </xf>
    <xf numFmtId="49" fontId="3" fillId="2" borderId="8" xfId="0" applyNumberFormat="1" applyFont="1" applyFill="1" applyBorder="1" applyAlignment="1" applyProtection="1">
      <alignment horizontal="center" vertical="center"/>
      <protection hidden="1"/>
    </xf>
    <xf numFmtId="49" fontId="3" fillId="2" borderId="15" xfId="0" applyNumberFormat="1" applyFont="1" applyFill="1" applyBorder="1" applyAlignment="1" applyProtection="1">
      <alignment horizontal="center" vertical="center"/>
      <protection hidden="1"/>
    </xf>
    <xf numFmtId="49" fontId="3" fillId="2" borderId="9" xfId="0" applyNumberFormat="1" applyFont="1" applyFill="1" applyBorder="1" applyAlignment="1" applyProtection="1">
      <alignment horizontal="center" vertical="center"/>
      <protection hidden="1"/>
    </xf>
    <xf numFmtId="49" fontId="3" fillId="2" borderId="11" xfId="0" applyNumberFormat="1" applyFont="1" applyFill="1" applyBorder="1" applyAlignment="1" applyProtection="1">
      <alignment horizontal="center" vertical="center"/>
      <protection hidden="1"/>
    </xf>
    <xf numFmtId="49" fontId="3" fillId="2" borderId="10" xfId="0" applyNumberFormat="1" applyFont="1" applyFill="1" applyBorder="1" applyAlignment="1" applyProtection="1">
      <alignment horizontal="center" vertical="center"/>
      <protection hidden="1"/>
    </xf>
    <xf numFmtId="49" fontId="3" fillId="0" borderId="15" xfId="0" applyNumberFormat="1" applyFont="1" applyFill="1" applyBorder="1" applyAlignment="1" applyProtection="1">
      <alignment horizontal="center" vertical="center"/>
      <protection hidden="1"/>
    </xf>
    <xf numFmtId="49" fontId="3" fillId="0" borderId="9" xfId="0" applyNumberFormat="1" applyFont="1" applyFill="1" applyBorder="1" applyAlignment="1" applyProtection="1">
      <alignment horizontal="center" vertical="center"/>
      <protection hidden="1"/>
    </xf>
    <xf numFmtId="49" fontId="3" fillId="0" borderId="11" xfId="0" applyNumberFormat="1" applyFont="1" applyFill="1" applyBorder="1" applyAlignment="1" applyProtection="1">
      <alignment horizontal="center" vertical="center"/>
      <protection hidden="1"/>
    </xf>
    <xf numFmtId="49" fontId="3" fillId="0" borderId="10" xfId="0" applyNumberFormat="1" applyFont="1" applyFill="1" applyBorder="1" applyAlignment="1" applyProtection="1">
      <alignment horizontal="center" vertical="center"/>
      <protection hidden="1"/>
    </xf>
    <xf numFmtId="49" fontId="3" fillId="2" borderId="20" xfId="0" applyNumberFormat="1" applyFont="1" applyFill="1" applyBorder="1" applyAlignment="1" applyProtection="1">
      <alignment horizontal="center" vertical="center"/>
      <protection hidden="1"/>
    </xf>
    <xf numFmtId="49" fontId="3" fillId="2" borderId="41" xfId="0" applyNumberFormat="1" applyFont="1" applyFill="1" applyBorder="1" applyAlignment="1" applyProtection="1">
      <alignment horizontal="center" vertical="center"/>
      <protection hidden="1"/>
    </xf>
    <xf numFmtId="49" fontId="3" fillId="2" borderId="42" xfId="0" applyNumberFormat="1" applyFont="1" applyFill="1" applyBorder="1" applyAlignment="1" applyProtection="1">
      <alignment horizontal="center" vertical="center"/>
      <protection hidden="1"/>
    </xf>
    <xf numFmtId="49" fontId="3" fillId="2" borderId="21" xfId="0" applyNumberFormat="1" applyFont="1" applyFill="1" applyBorder="1" applyAlignment="1" applyProtection="1">
      <alignment horizontal="center" vertical="center"/>
      <protection hidden="1"/>
    </xf>
    <xf numFmtId="0" fontId="29" fillId="0" borderId="0" xfId="0" applyFont="1" applyProtection="1">
      <protection locked="0"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0" fontId="2" fillId="8" borderId="0" xfId="0" applyFont="1" applyFill="1" applyAlignment="1" applyProtection="1">
      <alignment horizontal="center"/>
      <protection hidden="1"/>
    </xf>
    <xf numFmtId="0" fontId="18" fillId="0" borderId="0" xfId="0" applyFont="1" applyFill="1" applyAlignment="1" applyProtection="1">
      <alignment horizontal="center"/>
      <protection locked="0" hidden="1"/>
    </xf>
    <xf numFmtId="14" fontId="18" fillId="0" borderId="0" xfId="0" applyNumberFormat="1" applyFont="1" applyFill="1" applyAlignment="1" applyProtection="1">
      <alignment horizontal="center"/>
      <protection locked="0" hidden="1"/>
    </xf>
    <xf numFmtId="0" fontId="18" fillId="0" borderId="3" xfId="0" applyFont="1" applyBorder="1" applyAlignment="1" applyProtection="1">
      <alignment horizontal="center" vertical="center"/>
      <protection locked="0" hidden="1"/>
    </xf>
    <xf numFmtId="0" fontId="18" fillId="0" borderId="61" xfId="0" applyFont="1" applyBorder="1" applyAlignment="1" applyProtection="1">
      <alignment horizontal="center" vertical="center"/>
      <protection locked="0" hidden="1"/>
    </xf>
    <xf numFmtId="49" fontId="2" fillId="8" borderId="0" xfId="0" applyNumberFormat="1" applyFont="1" applyFill="1" applyAlignment="1" applyProtection="1">
      <alignment horizontal="center"/>
      <protection hidden="1"/>
    </xf>
    <xf numFmtId="20" fontId="2" fillId="8" borderId="0" xfId="0" applyNumberFormat="1" applyFont="1" applyFill="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1" xfId="0" applyFont="1" applyBorder="1" applyAlignment="1" applyProtection="1">
      <alignment horizontal="center" vertical="center"/>
      <protection hidden="1"/>
    </xf>
    <xf numFmtId="0" fontId="6" fillId="0" borderId="38" xfId="0" applyFont="1" applyBorder="1" applyAlignment="1" applyProtection="1">
      <alignment horizontal="center" vertical="center" textRotation="90" wrapText="1"/>
      <protection hidden="1"/>
    </xf>
    <xf numFmtId="0" fontId="6" fillId="0" borderId="69" xfId="0" applyFont="1" applyBorder="1" applyAlignment="1" applyProtection="1">
      <alignment horizontal="center" vertical="center" textRotation="90" wrapText="1"/>
      <protection hidden="1"/>
    </xf>
    <xf numFmtId="171" fontId="5" fillId="0" borderId="70" xfId="0" applyNumberFormat="1" applyFont="1" applyBorder="1" applyAlignment="1" applyProtection="1">
      <alignment horizontal="center" vertical="center" textRotation="90" wrapText="1"/>
      <protection hidden="1"/>
    </xf>
    <xf numFmtId="171" fontId="5" fillId="0" borderId="16" xfId="0" applyNumberFormat="1" applyFont="1" applyBorder="1" applyAlignment="1" applyProtection="1">
      <alignment horizontal="center" vertical="center" textRotation="90" wrapText="1"/>
      <protection hidden="1"/>
    </xf>
    <xf numFmtId="171" fontId="5" fillId="0" borderId="39" xfId="0" applyNumberFormat="1" applyFont="1" applyBorder="1" applyAlignment="1" applyProtection="1">
      <alignment horizontal="center" vertical="center" textRotation="90" wrapText="1"/>
      <protection hidden="1"/>
    </xf>
    <xf numFmtId="171" fontId="5" fillId="0" borderId="18" xfId="0" applyNumberFormat="1" applyFont="1" applyBorder="1" applyAlignment="1" applyProtection="1">
      <alignment horizontal="center" vertical="center" textRotation="90" wrapText="1"/>
      <protection hidden="1"/>
    </xf>
    <xf numFmtId="45" fontId="5" fillId="0" borderId="39" xfId="0" applyNumberFormat="1" applyFont="1" applyBorder="1" applyAlignment="1" applyProtection="1">
      <alignment horizontal="center" vertical="center" textRotation="90" wrapText="1"/>
      <protection hidden="1"/>
    </xf>
    <xf numFmtId="45" fontId="5" fillId="0" borderId="67" xfId="0" applyNumberFormat="1" applyFont="1" applyBorder="1" applyAlignment="1" applyProtection="1">
      <alignment horizontal="center" vertical="center" textRotation="90" wrapText="1"/>
      <protection hidden="1"/>
    </xf>
    <xf numFmtId="47" fontId="5" fillId="0" borderId="40" xfId="0" applyNumberFormat="1" applyFont="1" applyBorder="1" applyAlignment="1" applyProtection="1">
      <alignment horizontal="center" vertical="center" textRotation="90" wrapText="1"/>
      <protection hidden="1"/>
    </xf>
    <xf numFmtId="47" fontId="5" fillId="0" borderId="27" xfId="0" applyNumberFormat="1" applyFont="1" applyBorder="1" applyAlignment="1" applyProtection="1">
      <alignment horizontal="center" vertical="center" textRotation="90" wrapText="1"/>
      <protection hidden="1"/>
    </xf>
    <xf numFmtId="43" fontId="5" fillId="0" borderId="26" xfId="1" applyFont="1" applyBorder="1" applyAlignment="1" applyProtection="1">
      <alignment horizontal="center" vertical="center" textRotation="90" wrapText="1"/>
      <protection hidden="1"/>
    </xf>
    <xf numFmtId="43" fontId="5" fillId="0" borderId="68" xfId="1" applyFont="1" applyBorder="1" applyAlignment="1" applyProtection="1">
      <alignment horizontal="center" vertical="center" textRotation="90" wrapText="1"/>
      <protection hidden="1"/>
    </xf>
    <xf numFmtId="20" fontId="5" fillId="0" borderId="13" xfId="0" applyNumberFormat="1" applyFont="1" applyBorder="1" applyAlignment="1" applyProtection="1">
      <alignment horizontal="center" vertical="center"/>
      <protection hidden="1"/>
    </xf>
    <xf numFmtId="20" fontId="0" fillId="0" borderId="47" xfId="0" applyNumberFormat="1" applyBorder="1" applyAlignment="1" applyProtection="1">
      <alignment horizontal="center" vertical="center"/>
      <protection hidden="1"/>
    </xf>
    <xf numFmtId="20" fontId="0" fillId="0" borderId="48" xfId="0" applyNumberForma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47"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6" fillId="0" borderId="38" xfId="0" applyFont="1" applyBorder="1" applyAlignment="1" applyProtection="1">
      <alignment horizontal="center" vertical="center" wrapText="1"/>
      <protection hidden="1"/>
    </xf>
    <xf numFmtId="0" fontId="6" fillId="0" borderId="71" xfId="0" applyFont="1" applyBorder="1" applyAlignment="1" applyProtection="1">
      <alignment horizontal="center" vertical="center" wrapText="1"/>
      <protection hidden="1"/>
    </xf>
    <xf numFmtId="0" fontId="6" fillId="0" borderId="72" xfId="0" applyFont="1" applyBorder="1" applyAlignment="1" applyProtection="1">
      <alignment horizontal="center" vertical="center" wrapText="1"/>
      <protection hidden="1"/>
    </xf>
    <xf numFmtId="0" fontId="6" fillId="0" borderId="73"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14" fontId="4" fillId="0" borderId="14" xfId="0" applyNumberFormat="1" applyFont="1" applyBorder="1" applyAlignment="1" applyProtection="1">
      <alignment horizontal="center" vertical="center"/>
      <protection hidden="1"/>
    </xf>
    <xf numFmtId="14" fontId="4" fillId="0" borderId="3" xfId="0" applyNumberFormat="1" applyFont="1" applyBorder="1" applyAlignment="1" applyProtection="1">
      <alignment horizontal="center" vertical="center"/>
      <protection hidden="1"/>
    </xf>
    <xf numFmtId="14" fontId="4" fillId="0" borderId="61" xfId="0" applyNumberFormat="1" applyFont="1" applyBorder="1" applyAlignment="1" applyProtection="1">
      <alignment horizontal="center" vertical="center"/>
      <protection hidden="1"/>
    </xf>
    <xf numFmtId="0" fontId="4" fillId="0" borderId="14"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61" xfId="0" applyFont="1" applyFill="1" applyBorder="1" applyAlignment="1" applyProtection="1">
      <alignment horizontal="center" vertical="center"/>
      <protection hidden="1"/>
    </xf>
    <xf numFmtId="49" fontId="2" fillId="8" borderId="0" xfId="0" applyNumberFormat="1" applyFont="1" applyFill="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49" fontId="4" fillId="0" borderId="3" xfId="0" applyNumberFormat="1" applyFont="1" applyBorder="1" applyAlignment="1" applyProtection="1">
      <alignment horizontal="center" vertical="center"/>
      <protection hidden="1"/>
    </xf>
    <xf numFmtId="49" fontId="4" fillId="0" borderId="61" xfId="0" applyNumberFormat="1" applyFont="1" applyBorder="1" applyAlignment="1" applyProtection="1">
      <alignment horizontal="center" vertical="center"/>
      <protection hidden="1"/>
    </xf>
    <xf numFmtId="0" fontId="2" fillId="8" borderId="0" xfId="0" applyNumberFormat="1" applyFont="1" applyFill="1" applyAlignment="1" applyProtection="1">
      <alignment horizontal="center" vertical="center"/>
      <protection hidden="1"/>
    </xf>
    <xf numFmtId="0" fontId="4" fillId="0" borderId="38" xfId="0" applyNumberFormat="1" applyFont="1" applyBorder="1" applyAlignment="1" applyProtection="1">
      <alignment horizontal="center" vertical="center"/>
      <protection hidden="1"/>
    </xf>
    <xf numFmtId="0" fontId="4" fillId="0" borderId="74" xfId="0" applyNumberFormat="1" applyFont="1" applyBorder="1" applyAlignment="1" applyProtection="1">
      <alignment horizontal="center" vertical="center"/>
      <protection hidden="1"/>
    </xf>
    <xf numFmtId="0" fontId="4" fillId="0" borderId="65"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locked="0" hidden="1"/>
    </xf>
    <xf numFmtId="167" fontId="18" fillId="0" borderId="0" xfId="0" applyNumberFormat="1" applyFont="1" applyFill="1" applyBorder="1" applyAlignment="1" applyProtection="1">
      <alignment horizontal="center" vertical="center"/>
      <protection locked="0" hidden="1"/>
    </xf>
    <xf numFmtId="0" fontId="2" fillId="8" borderId="0" xfId="0" applyNumberFormat="1" applyFont="1" applyFill="1" applyAlignment="1" applyProtection="1">
      <alignment horizontal="center" vertical="center"/>
      <protection locked="0" hidden="1"/>
    </xf>
    <xf numFmtId="0" fontId="4" fillId="0" borderId="1" xfId="0" applyNumberFormat="1" applyFont="1" applyBorder="1" applyAlignment="1" applyProtection="1">
      <alignment horizontal="center" vertical="center"/>
      <protection hidden="1"/>
    </xf>
    <xf numFmtId="0" fontId="4" fillId="0" borderId="29" xfId="0" applyNumberFormat="1" applyFont="1" applyBorder="1" applyAlignment="1" applyProtection="1">
      <alignment horizontal="center" vertical="center"/>
      <protection hidden="1"/>
    </xf>
    <xf numFmtId="2" fontId="4" fillId="0" borderId="1" xfId="0" applyNumberFormat="1" applyFont="1" applyBorder="1" applyAlignment="1" applyProtection="1">
      <alignment horizontal="center" vertical="center" wrapText="1"/>
      <protection hidden="1"/>
    </xf>
    <xf numFmtId="2" fontId="4" fillId="0" borderId="29" xfId="0" applyNumberFormat="1" applyFont="1" applyBorder="1" applyAlignment="1" applyProtection="1">
      <alignment horizontal="center" vertical="center" wrapText="1"/>
      <protection hidden="1"/>
    </xf>
    <xf numFmtId="14" fontId="4" fillId="0" borderId="14" xfId="0" applyNumberFormat="1" applyFont="1" applyFill="1" applyBorder="1" applyAlignment="1" applyProtection="1">
      <alignment horizontal="center" vertical="center"/>
      <protection hidden="1"/>
    </xf>
    <xf numFmtId="0" fontId="4" fillId="0" borderId="61"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14" fontId="4" fillId="0" borderId="1" xfId="0" applyNumberFormat="1" applyFont="1" applyBorder="1" applyAlignment="1" applyProtection="1">
      <alignment horizontal="center" vertical="center"/>
      <protection hidden="1"/>
    </xf>
    <xf numFmtId="14" fontId="4" fillId="0" borderId="29" xfId="0" applyNumberFormat="1" applyFont="1" applyBorder="1" applyAlignment="1" applyProtection="1">
      <alignment horizontal="center" vertical="center"/>
      <protection hidden="1"/>
    </xf>
    <xf numFmtId="0" fontId="2" fillId="8" borderId="0" xfId="0" applyFont="1" applyFill="1" applyAlignment="1" applyProtection="1">
      <alignment horizontal="center" vertical="center"/>
      <protection hidden="1"/>
    </xf>
    <xf numFmtId="0" fontId="18" fillId="0" borderId="0" xfId="0" applyNumberFormat="1" applyFont="1" applyFill="1" applyAlignment="1" applyProtection="1">
      <alignment horizontal="center" vertical="center"/>
      <protection locked="0" hidden="1"/>
    </xf>
    <xf numFmtId="0" fontId="2" fillId="8" borderId="0" xfId="0" applyFont="1" applyFill="1" applyAlignment="1" applyProtection="1">
      <alignment horizontal="center" vertical="center"/>
      <protection locked="0" hidden="1"/>
    </xf>
    <xf numFmtId="167" fontId="18" fillId="0" borderId="0" xfId="0" applyNumberFormat="1" applyFont="1" applyFill="1" applyAlignment="1" applyProtection="1">
      <alignment horizontal="center" vertical="center"/>
      <protection locked="0" hidden="1"/>
    </xf>
    <xf numFmtId="0" fontId="9" fillId="8" borderId="1" xfId="0" applyFont="1" applyFill="1" applyBorder="1" applyAlignment="1" applyProtection="1">
      <alignment horizontal="center" vertical="center" textRotation="90"/>
      <protection hidden="1"/>
    </xf>
    <xf numFmtId="0" fontId="9" fillId="8" borderId="75" xfId="0" applyFont="1" applyFill="1" applyBorder="1" applyAlignment="1" applyProtection="1">
      <alignment horizontal="center" vertical="center" textRotation="90"/>
      <protection hidden="1"/>
    </xf>
    <xf numFmtId="0" fontId="9" fillId="8" borderId="29" xfId="0" applyFont="1" applyFill="1" applyBorder="1" applyAlignment="1" applyProtection="1">
      <alignment horizontal="center" vertical="center" textRotation="90"/>
      <protection hidden="1"/>
    </xf>
    <xf numFmtId="0" fontId="18" fillId="0" borderId="0" xfId="0" applyFont="1" applyFill="1" applyAlignment="1" applyProtection="1">
      <alignment horizontal="center" vertical="center"/>
      <protection hidden="1"/>
    </xf>
    <xf numFmtId="167" fontId="18" fillId="0" borderId="0" xfId="0" applyNumberFormat="1" applyFont="1" applyFill="1" applyAlignment="1" applyProtection="1">
      <alignment horizontal="center" vertical="center"/>
      <protection hidden="1"/>
    </xf>
    <xf numFmtId="0" fontId="18" fillId="0" borderId="0" xfId="0" applyFont="1" applyFill="1" applyAlignment="1" applyProtection="1">
      <alignment horizontal="center" vertical="center"/>
      <protection locked="0" hidden="1"/>
    </xf>
    <xf numFmtId="0" fontId="3" fillId="0" borderId="76" xfId="0" applyFont="1" applyBorder="1" applyAlignment="1" applyProtection="1">
      <alignment horizontal="center" vertical="center"/>
      <protection hidden="1"/>
    </xf>
    <xf numFmtId="1" fontId="3" fillId="2" borderId="37" xfId="0" applyNumberFormat="1" applyFont="1" applyFill="1" applyBorder="1" applyAlignment="1" applyProtection="1">
      <alignment horizontal="center" vertical="center"/>
      <protection hidden="1"/>
    </xf>
    <xf numFmtId="1" fontId="3" fillId="2" borderId="25" xfId="0" applyNumberFormat="1"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1" fontId="23" fillId="2" borderId="11" xfId="0" applyNumberFormat="1" applyFont="1" applyFill="1" applyBorder="1" applyAlignment="1" applyProtection="1">
      <alignment horizontal="center" vertical="center"/>
      <protection hidden="1"/>
    </xf>
    <xf numFmtId="1" fontId="23" fillId="2" borderId="5" xfId="0" applyNumberFormat="1" applyFont="1" applyFill="1" applyBorder="1" applyAlignment="1" applyProtection="1">
      <alignment horizontal="center" vertical="center"/>
      <protection hidden="1"/>
    </xf>
    <xf numFmtId="1" fontId="7" fillId="2" borderId="23" xfId="0" applyNumberFormat="1" applyFont="1" applyFill="1" applyBorder="1" applyAlignment="1" applyProtection="1">
      <alignment horizontal="center" vertical="center"/>
      <protection hidden="1"/>
    </xf>
    <xf numFmtId="1" fontId="23" fillId="2" borderId="12" xfId="0" applyNumberFormat="1" applyFont="1" applyFill="1" applyBorder="1" applyAlignment="1" applyProtection="1">
      <alignment horizontal="center" vertical="center"/>
      <protection hidden="1"/>
    </xf>
    <xf numFmtId="1" fontId="23" fillId="2" borderId="55" xfId="0" applyNumberFormat="1" applyFont="1" applyFill="1" applyBorder="1" applyAlignment="1" applyProtection="1">
      <alignment horizontal="center" vertical="center"/>
      <protection hidden="1"/>
    </xf>
    <xf numFmtId="1" fontId="23" fillId="0" borderId="12" xfId="0" applyNumberFormat="1" applyFont="1" applyBorder="1" applyAlignment="1" applyProtection="1">
      <alignment horizontal="center" vertical="center"/>
      <protection hidden="1"/>
    </xf>
    <xf numFmtId="1" fontId="23" fillId="0" borderId="55" xfId="0" applyNumberFormat="1" applyFont="1" applyBorder="1" applyAlignment="1" applyProtection="1">
      <alignment horizontal="center" vertical="center"/>
      <protection hidden="1"/>
    </xf>
    <xf numFmtId="1" fontId="7" fillId="0" borderId="23" xfId="0" applyNumberFormat="1" applyFont="1" applyBorder="1" applyAlignment="1" applyProtection="1">
      <alignment horizontal="center" vertical="center"/>
      <protection hidden="1"/>
    </xf>
    <xf numFmtId="1" fontId="3" fillId="0" borderId="37" xfId="0" applyNumberFormat="1" applyFont="1" applyBorder="1" applyAlignment="1" applyProtection="1">
      <alignment horizontal="center" vertical="center"/>
      <protection hidden="1"/>
    </xf>
    <xf numFmtId="1" fontId="3" fillId="0" borderId="25" xfId="0" applyNumberFormat="1" applyFont="1" applyBorder="1" applyAlignment="1" applyProtection="1">
      <alignment horizontal="center" vertical="center"/>
      <protection hidden="1"/>
    </xf>
    <xf numFmtId="0" fontId="3" fillId="0" borderId="30" xfId="0" applyFont="1" applyBorder="1" applyAlignment="1" applyProtection="1">
      <alignment horizontal="left" vertical="center"/>
      <protection hidden="1"/>
    </xf>
    <xf numFmtId="0" fontId="3" fillId="0" borderId="31" xfId="0" applyFont="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18" fillId="2" borderId="49" xfId="0" applyNumberFormat="1" applyFont="1" applyFill="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1" fontId="18" fillId="0" borderId="49" xfId="0" applyNumberFormat="1"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4" xfId="0" applyNumberFormat="1" applyFont="1" applyBorder="1" applyAlignment="1" applyProtection="1">
      <alignment horizontal="center" vertical="center"/>
      <protection hidden="1"/>
    </xf>
    <xf numFmtId="1" fontId="23" fillId="0" borderId="11" xfId="0" applyNumberFormat="1" applyFont="1" applyBorder="1" applyAlignment="1" applyProtection="1">
      <alignment horizontal="center" vertical="center"/>
      <protection hidden="1"/>
    </xf>
    <xf numFmtId="1" fontId="23" fillId="0" borderId="5" xfId="0" applyNumberFormat="1" applyFont="1" applyBorder="1" applyAlignment="1" applyProtection="1">
      <alignment horizontal="center"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1" fontId="3" fillId="0" borderId="18" xfId="0" applyNumberFormat="1" applyFont="1" applyBorder="1" applyAlignment="1" applyProtection="1">
      <alignment horizontal="center" vertical="center"/>
      <protection hidden="1"/>
    </xf>
    <xf numFmtId="0" fontId="22" fillId="0" borderId="13" xfId="0" applyFont="1" applyBorder="1" applyAlignment="1" applyProtection="1">
      <alignment horizontal="center" vertical="center" textRotation="90" wrapText="1"/>
      <protection hidden="1"/>
    </xf>
    <xf numFmtId="0" fontId="22" fillId="0" borderId="47" xfId="0" applyFont="1" applyBorder="1" applyAlignment="1" applyProtection="1">
      <alignment horizontal="center" vertical="center" textRotation="90" wrapText="1"/>
      <protection hidden="1"/>
    </xf>
    <xf numFmtId="0" fontId="21" fillId="0" borderId="74" xfId="0" applyFont="1" applyBorder="1" applyAlignment="1" applyProtection="1">
      <alignment horizontal="center" vertical="center" textRotation="90"/>
      <protection hidden="1"/>
    </xf>
    <xf numFmtId="0" fontId="21" fillId="0" borderId="0" xfId="0" applyFont="1" applyBorder="1" applyAlignment="1" applyProtection="1">
      <alignment horizontal="center" vertical="center" textRotation="90"/>
      <protection hidden="1"/>
    </xf>
    <xf numFmtId="0" fontId="7" fillId="0" borderId="65" xfId="0" applyFont="1" applyBorder="1" applyAlignment="1" applyProtection="1">
      <alignment horizontal="center" vertical="center" textRotation="90"/>
      <protection hidden="1"/>
    </xf>
    <xf numFmtId="0" fontId="7" fillId="0" borderId="76" xfId="0" applyFont="1" applyBorder="1" applyAlignment="1" applyProtection="1">
      <alignment horizontal="center" vertical="center" textRotation="90"/>
      <protection hidden="1"/>
    </xf>
    <xf numFmtId="1" fontId="23" fillId="0" borderId="75" xfId="0" applyNumberFormat="1" applyFont="1" applyBorder="1" applyAlignment="1" applyProtection="1">
      <alignment horizontal="center" vertical="center"/>
      <protection hidden="1"/>
    </xf>
    <xf numFmtId="1" fontId="23" fillId="0" borderId="29"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53" xfId="0" applyFont="1" applyBorder="1" applyAlignment="1" applyProtection="1">
      <alignment horizontal="center" vertical="center"/>
      <protection hidden="1"/>
    </xf>
    <xf numFmtId="1" fontId="7" fillId="0" borderId="64" xfId="0" applyNumberFormat="1" applyFont="1" applyBorder="1" applyAlignment="1" applyProtection="1">
      <alignment horizontal="center" vertical="center"/>
      <protection hidden="1"/>
    </xf>
    <xf numFmtId="1" fontId="23" fillId="0" borderId="13" xfId="0" applyNumberFormat="1" applyFont="1" applyBorder="1" applyAlignment="1" applyProtection="1">
      <alignment horizontal="center" vertical="center"/>
      <protection hidden="1"/>
    </xf>
    <xf numFmtId="1" fontId="23" fillId="0" borderId="54" xfId="0" applyNumberFormat="1" applyFont="1" applyBorder="1" applyAlignment="1" applyProtection="1">
      <alignment horizontal="center" vertical="center"/>
      <protection hidden="1"/>
    </xf>
    <xf numFmtId="1" fontId="23" fillId="0" borderId="22" xfId="0" applyNumberFormat="1" applyFont="1" applyBorder="1" applyAlignment="1" applyProtection="1">
      <alignment horizontal="center" vertical="center"/>
      <protection hidden="1"/>
    </xf>
    <xf numFmtId="1" fontId="3" fillId="0" borderId="39" xfId="0" applyNumberFormat="1" applyFont="1" applyBorder="1" applyAlignment="1" applyProtection="1">
      <alignment horizontal="center" vertical="center"/>
      <protection hidden="1"/>
    </xf>
    <xf numFmtId="0" fontId="22" fillId="0" borderId="1" xfId="0" applyFont="1" applyBorder="1" applyAlignment="1" applyProtection="1">
      <alignment horizontal="center" vertical="center" textRotation="90"/>
      <protection hidden="1"/>
    </xf>
    <xf numFmtId="0" fontId="22" fillId="0" borderId="75" xfId="0" applyFont="1" applyBorder="1" applyAlignment="1" applyProtection="1">
      <alignment horizontal="center" vertical="center" textRotation="90"/>
      <protection hidden="1"/>
    </xf>
    <xf numFmtId="0" fontId="22" fillId="0" borderId="29" xfId="0" applyFont="1" applyBorder="1" applyAlignment="1" applyProtection="1">
      <alignment horizontal="center" vertical="center" textRotation="90"/>
      <protection hidden="1"/>
    </xf>
    <xf numFmtId="1" fontId="23" fillId="0" borderId="24" xfId="0" applyNumberFormat="1" applyFont="1" applyBorder="1" applyAlignment="1" applyProtection="1">
      <alignment horizontal="center" vertical="center"/>
      <protection hidden="1"/>
    </xf>
    <xf numFmtId="1" fontId="23" fillId="0" borderId="4" xfId="0" applyNumberFormat="1" applyFont="1" applyBorder="1" applyAlignment="1" applyProtection="1">
      <alignment horizontal="center" vertical="center"/>
      <protection hidden="1"/>
    </xf>
    <xf numFmtId="0" fontId="3" fillId="0" borderId="66" xfId="0" applyFont="1" applyBorder="1" applyAlignment="1" applyProtection="1">
      <alignment horizontal="center" vertical="center"/>
      <protection hidden="1"/>
    </xf>
    <xf numFmtId="0" fontId="5" fillId="0" borderId="32"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1" fontId="18" fillId="0" borderId="48" xfId="0" applyNumberFormat="1" applyFont="1" applyBorder="1" applyAlignment="1" applyProtection="1">
      <alignment horizontal="center" vertical="center"/>
      <protection hidden="1"/>
    </xf>
    <xf numFmtId="1" fontId="23" fillId="0" borderId="8" xfId="0" applyNumberFormat="1" applyFont="1" applyBorder="1" applyAlignment="1" applyProtection="1">
      <alignment horizontal="center" vertical="center"/>
      <protection hidden="1"/>
    </xf>
    <xf numFmtId="1" fontId="3" fillId="0" borderId="1" xfId="0" applyNumberFormat="1" applyFont="1" applyBorder="1" applyAlignment="1" applyProtection="1">
      <alignment horizontal="center" vertical="center"/>
      <protection hidden="1"/>
    </xf>
    <xf numFmtId="0" fontId="3" fillId="0" borderId="38" xfId="0" applyFont="1" applyBorder="1" applyAlignment="1" applyProtection="1">
      <alignment horizontal="left" vertical="center"/>
      <protection hidden="1"/>
    </xf>
    <xf numFmtId="1" fontId="3" fillId="0" borderId="29" xfId="0" applyNumberFormat="1" applyFont="1" applyBorder="1" applyAlignment="1" applyProtection="1">
      <alignment horizontal="center" vertical="center"/>
      <protection hidden="1"/>
    </xf>
    <xf numFmtId="0" fontId="3" fillId="0" borderId="71" xfId="0" applyFont="1" applyBorder="1" applyAlignment="1" applyProtection="1">
      <alignment horizontal="left" vertical="center"/>
      <protection hidden="1"/>
    </xf>
    <xf numFmtId="0" fontId="3" fillId="0" borderId="71" xfId="0" applyFont="1" applyBorder="1" applyAlignment="1" applyProtection="1">
      <alignment horizontal="center" vertical="center"/>
      <protection hidden="1"/>
    </xf>
    <xf numFmtId="1" fontId="23" fillId="0" borderId="36" xfId="0" applyNumberFormat="1" applyFont="1" applyBorder="1" applyAlignment="1" applyProtection="1">
      <alignment horizontal="center" vertical="center"/>
      <protection hidden="1"/>
    </xf>
    <xf numFmtId="0" fontId="22" fillId="0" borderId="48" xfId="0" applyFont="1" applyBorder="1" applyAlignment="1" applyProtection="1">
      <alignment vertical="center"/>
      <protection hidden="1"/>
    </xf>
    <xf numFmtId="1" fontId="18" fillId="0" borderId="52" xfId="0" applyNumberFormat="1" applyFont="1" applyBorder="1" applyAlignment="1" applyProtection="1">
      <alignment horizontal="center" vertical="center"/>
      <protection hidden="1"/>
    </xf>
    <xf numFmtId="1" fontId="23" fillId="0" borderId="42" xfId="0" applyNumberFormat="1" applyFont="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1" fontId="7" fillId="0" borderId="47" xfId="0" applyNumberFormat="1" applyFont="1" applyBorder="1" applyAlignment="1" applyProtection="1">
      <alignment horizontal="center" vertical="center"/>
      <protection hidden="1"/>
    </xf>
  </cellXfs>
  <cellStyles count="3">
    <cellStyle name="Čárka" xfId="1" builtinId="3"/>
    <cellStyle name="Hypertextový odkaz" xfId="2" builtinId="8"/>
    <cellStyle name="Normální" xfId="0" builtinId="0"/>
  </cellStyles>
  <dxfs count="6">
    <dxf>
      <font>
        <strike/>
        <condense val="0"/>
        <extend val="0"/>
      </font>
    </dxf>
    <dxf>
      <font>
        <strike/>
        <condense val="0"/>
        <extend val="0"/>
      </font>
    </dxf>
    <dxf>
      <font>
        <strike/>
        <condense val="0"/>
        <extend val="0"/>
      </font>
    </dxf>
    <dxf>
      <font>
        <strike/>
        <condense val="0"/>
        <extend val="0"/>
      </font>
    </dxf>
    <dxf>
      <fill>
        <patternFill>
          <bgColor indexed="51"/>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123825</xdr:rowOff>
    </xdr:from>
    <xdr:to>
      <xdr:col>4</xdr:col>
      <xdr:colOff>438150</xdr:colOff>
      <xdr:row>4</xdr:row>
      <xdr:rowOff>47625</xdr:rowOff>
    </xdr:to>
    <xdr:sp macro="[0]!Klepnout1" textlink="">
      <xdr:nvSpPr>
        <xdr:cNvPr id="13316" name="AutoShape 4">
          <a:extLst>
            <a:ext uri="{FF2B5EF4-FFF2-40B4-BE49-F238E27FC236}">
              <a16:creationId xmlns:a16="http://schemas.microsoft.com/office/drawing/2014/main" id="{00000000-0008-0000-0000-000004340000}"/>
            </a:ext>
          </a:extLst>
        </xdr:cNvPr>
        <xdr:cNvSpPr>
          <a:spLocks noChangeArrowheads="1"/>
        </xdr:cNvSpPr>
      </xdr:nvSpPr>
      <xdr:spPr bwMode="auto">
        <a:xfrm>
          <a:off x="114300" y="7905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lnSpc>
              <a:spcPts val="1100"/>
            </a:lnSpc>
            <a:defRPr sz="1000"/>
          </a:pPr>
          <a:r>
            <a:rPr lang="cs-CZ" sz="1000" b="1" i="0" u="none" strike="noStrike" baseline="0">
              <a:solidFill>
                <a:srgbClr val="FFFFFF"/>
              </a:solidFill>
              <a:latin typeface="Arial CE"/>
              <a:cs typeface="Arial CE"/>
            </a:rPr>
            <a:t>Startovní listina soutěže</a:t>
          </a:r>
        </a:p>
        <a:p>
          <a:pPr algn="ctr" rtl="0">
            <a:defRPr sz="1000"/>
          </a:pPr>
          <a:endParaRPr lang="cs-CZ" sz="1000" b="1" i="0" u="none" strike="noStrike" baseline="0">
            <a:solidFill>
              <a:srgbClr val="FFFFFF"/>
            </a:solidFill>
            <a:latin typeface="Arial CE"/>
            <a:cs typeface="Arial CE"/>
          </a:endParaRPr>
        </a:p>
      </xdr:txBody>
    </xdr:sp>
    <xdr:clientData/>
  </xdr:twoCellAnchor>
  <xdr:twoCellAnchor editAs="oneCell">
    <xdr:from>
      <xdr:col>1</xdr:col>
      <xdr:colOff>0</xdr:colOff>
      <xdr:row>5</xdr:row>
      <xdr:rowOff>133350</xdr:rowOff>
    </xdr:from>
    <xdr:to>
      <xdr:col>4</xdr:col>
      <xdr:colOff>419100</xdr:colOff>
      <xdr:row>7</xdr:row>
      <xdr:rowOff>57150</xdr:rowOff>
    </xdr:to>
    <xdr:sp macro="[0]!Klepnout11" textlink="">
      <xdr:nvSpPr>
        <xdr:cNvPr id="13366" name="AutoShape 54">
          <a:extLst>
            <a:ext uri="{FF2B5EF4-FFF2-40B4-BE49-F238E27FC236}">
              <a16:creationId xmlns:a16="http://schemas.microsoft.com/office/drawing/2014/main" id="{00000000-0008-0000-0000-000036340000}"/>
            </a:ext>
          </a:extLst>
        </xdr:cNvPr>
        <xdr:cNvSpPr>
          <a:spLocks noChangeArrowheads="1"/>
        </xdr:cNvSpPr>
      </xdr:nvSpPr>
      <xdr:spPr bwMode="auto">
        <a:xfrm>
          <a:off x="95250" y="12858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ZPV</a:t>
          </a:r>
        </a:p>
      </xdr:txBody>
    </xdr:sp>
    <xdr:clientData/>
  </xdr:twoCellAnchor>
  <xdr:twoCellAnchor editAs="oneCell">
    <xdr:from>
      <xdr:col>1</xdr:col>
      <xdr:colOff>9525</xdr:colOff>
      <xdr:row>7</xdr:row>
      <xdr:rowOff>133350</xdr:rowOff>
    </xdr:from>
    <xdr:to>
      <xdr:col>4</xdr:col>
      <xdr:colOff>428625</xdr:colOff>
      <xdr:row>9</xdr:row>
      <xdr:rowOff>57150</xdr:rowOff>
    </xdr:to>
    <xdr:sp macro="[0]!ZPVvysledky" textlink="">
      <xdr:nvSpPr>
        <xdr:cNvPr id="13376" name="AutoShape 64">
          <a:extLst>
            <a:ext uri="{FF2B5EF4-FFF2-40B4-BE49-F238E27FC236}">
              <a16:creationId xmlns:a16="http://schemas.microsoft.com/office/drawing/2014/main" id="{00000000-0008-0000-0000-000040340000}"/>
            </a:ext>
          </a:extLst>
        </xdr:cNvPr>
        <xdr:cNvSpPr>
          <a:spLocks noChangeArrowheads="1"/>
        </xdr:cNvSpPr>
      </xdr:nvSpPr>
      <xdr:spPr bwMode="auto">
        <a:xfrm>
          <a:off x="104775" y="16097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výsledků ZPV</a:t>
          </a:r>
        </a:p>
      </xdr:txBody>
    </xdr:sp>
    <xdr:clientData/>
  </xdr:twoCellAnchor>
  <xdr:twoCellAnchor editAs="oneCell">
    <xdr:from>
      <xdr:col>1</xdr:col>
      <xdr:colOff>0</xdr:colOff>
      <xdr:row>10</xdr:row>
      <xdr:rowOff>123825</xdr:rowOff>
    </xdr:from>
    <xdr:to>
      <xdr:col>4</xdr:col>
      <xdr:colOff>419100</xdr:colOff>
      <xdr:row>12</xdr:row>
      <xdr:rowOff>47625</xdr:rowOff>
    </xdr:to>
    <xdr:sp macro="[0]!Klepnout3" textlink="">
      <xdr:nvSpPr>
        <xdr:cNvPr id="13377" name="AutoShape 65">
          <a:extLst>
            <a:ext uri="{FF2B5EF4-FFF2-40B4-BE49-F238E27FC236}">
              <a16:creationId xmlns:a16="http://schemas.microsoft.com/office/drawing/2014/main" id="{00000000-0008-0000-0000-000041340000}"/>
            </a:ext>
          </a:extLst>
        </xdr:cNvPr>
        <xdr:cNvSpPr>
          <a:spLocks noChangeArrowheads="1"/>
        </xdr:cNvSpPr>
      </xdr:nvSpPr>
      <xdr:spPr bwMode="auto">
        <a:xfrm>
          <a:off x="95250" y="20859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Běh na 100m s přek.</a:t>
          </a:r>
        </a:p>
      </xdr:txBody>
    </xdr:sp>
    <xdr:clientData/>
  </xdr:twoCellAnchor>
  <xdr:twoCellAnchor editAs="oneCell">
    <xdr:from>
      <xdr:col>1</xdr:col>
      <xdr:colOff>9525</xdr:colOff>
      <xdr:row>12</xdr:row>
      <xdr:rowOff>123825</xdr:rowOff>
    </xdr:from>
    <xdr:to>
      <xdr:col>4</xdr:col>
      <xdr:colOff>428625</xdr:colOff>
      <xdr:row>14</xdr:row>
      <xdr:rowOff>47625</xdr:rowOff>
    </xdr:to>
    <xdr:sp macro="[0]!Klepnout4" textlink="">
      <xdr:nvSpPr>
        <xdr:cNvPr id="13420" name="AutoShape 108">
          <a:extLst>
            <a:ext uri="{FF2B5EF4-FFF2-40B4-BE49-F238E27FC236}">
              <a16:creationId xmlns:a16="http://schemas.microsoft.com/office/drawing/2014/main" id="{00000000-0008-0000-0000-00006C340000}"/>
            </a:ext>
          </a:extLst>
        </xdr:cNvPr>
        <xdr:cNvSpPr>
          <a:spLocks noChangeArrowheads="1"/>
        </xdr:cNvSpPr>
      </xdr:nvSpPr>
      <xdr:spPr bwMode="auto">
        <a:xfrm>
          <a:off x="104775"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Výsledky</a:t>
          </a:r>
        </a:p>
      </xdr:txBody>
    </xdr:sp>
    <xdr:clientData/>
  </xdr:twoCellAnchor>
  <xdr:twoCellAnchor editAs="oneCell">
    <xdr:from>
      <xdr:col>6</xdr:col>
      <xdr:colOff>0</xdr:colOff>
      <xdr:row>2</xdr:row>
      <xdr:rowOff>133350</xdr:rowOff>
    </xdr:from>
    <xdr:to>
      <xdr:col>9</xdr:col>
      <xdr:colOff>57150</xdr:colOff>
      <xdr:row>4</xdr:row>
      <xdr:rowOff>57150</xdr:rowOff>
    </xdr:to>
    <xdr:sp macro="[0]!Klepnout6" textlink="">
      <xdr:nvSpPr>
        <xdr:cNvPr id="13426" name="AutoShape 114">
          <a:extLst>
            <a:ext uri="{FF2B5EF4-FFF2-40B4-BE49-F238E27FC236}">
              <a16:creationId xmlns:a16="http://schemas.microsoft.com/office/drawing/2014/main" id="{00000000-0008-0000-0000-000072340000}"/>
            </a:ext>
          </a:extLst>
        </xdr:cNvPr>
        <xdr:cNvSpPr>
          <a:spLocks noChangeArrowheads="1"/>
        </xdr:cNvSpPr>
      </xdr:nvSpPr>
      <xdr:spPr bwMode="auto">
        <a:xfrm>
          <a:off x="3000375" y="80010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1</a:t>
          </a:r>
        </a:p>
      </xdr:txBody>
    </xdr:sp>
    <xdr:clientData/>
  </xdr:twoCellAnchor>
  <xdr:twoCellAnchor editAs="oneCell">
    <xdr:from>
      <xdr:col>6</xdr:col>
      <xdr:colOff>0</xdr:colOff>
      <xdr:row>4</xdr:row>
      <xdr:rowOff>133350</xdr:rowOff>
    </xdr:from>
    <xdr:to>
      <xdr:col>9</xdr:col>
      <xdr:colOff>57150</xdr:colOff>
      <xdr:row>6</xdr:row>
      <xdr:rowOff>57150</xdr:rowOff>
    </xdr:to>
    <xdr:sp macro="[0]!Klepnout10" textlink="">
      <xdr:nvSpPr>
        <xdr:cNvPr id="13427" name="AutoShape 115">
          <a:extLst>
            <a:ext uri="{FF2B5EF4-FFF2-40B4-BE49-F238E27FC236}">
              <a16:creationId xmlns:a16="http://schemas.microsoft.com/office/drawing/2014/main" id="{00000000-0008-0000-0000-000073340000}"/>
            </a:ext>
          </a:extLst>
        </xdr:cNvPr>
        <xdr:cNvSpPr>
          <a:spLocks noChangeArrowheads="1"/>
        </xdr:cNvSpPr>
      </xdr:nvSpPr>
      <xdr:spPr bwMode="auto">
        <a:xfrm>
          <a:off x="3000375" y="112395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2</a:t>
          </a:r>
        </a:p>
      </xdr:txBody>
    </xdr:sp>
    <xdr:clientData/>
  </xdr:twoCellAnchor>
  <xdr:twoCellAnchor editAs="oneCell">
    <xdr:from>
      <xdr:col>6</xdr:col>
      <xdr:colOff>0</xdr:colOff>
      <xdr:row>7</xdr:row>
      <xdr:rowOff>133350</xdr:rowOff>
    </xdr:from>
    <xdr:to>
      <xdr:col>9</xdr:col>
      <xdr:colOff>57150</xdr:colOff>
      <xdr:row>9</xdr:row>
      <xdr:rowOff>57150</xdr:rowOff>
    </xdr:to>
    <xdr:sp macro="[0]!Klepnout8" textlink="">
      <xdr:nvSpPr>
        <xdr:cNvPr id="13428" name="AutoShape 116">
          <a:extLst>
            <a:ext uri="{FF2B5EF4-FFF2-40B4-BE49-F238E27FC236}">
              <a16:creationId xmlns:a16="http://schemas.microsoft.com/office/drawing/2014/main" id="{00000000-0008-0000-0000-000074340000}"/>
            </a:ext>
          </a:extLst>
        </xdr:cNvPr>
        <xdr:cNvSpPr>
          <a:spLocks noChangeArrowheads="1"/>
        </xdr:cNvSpPr>
      </xdr:nvSpPr>
      <xdr:spPr bwMode="auto">
        <a:xfrm>
          <a:off x="3000375" y="1609725"/>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Poznámky</a:t>
          </a:r>
        </a:p>
      </xdr:txBody>
    </xdr:sp>
    <xdr:clientData/>
  </xdr:twoCellAnchor>
  <xdr:twoCellAnchor editAs="oneCell">
    <xdr:from>
      <xdr:col>6</xdr:col>
      <xdr:colOff>9525</xdr:colOff>
      <xdr:row>10</xdr:row>
      <xdr:rowOff>133350</xdr:rowOff>
    </xdr:from>
    <xdr:to>
      <xdr:col>9</xdr:col>
      <xdr:colOff>428625</xdr:colOff>
      <xdr:row>12</xdr:row>
      <xdr:rowOff>57150</xdr:rowOff>
    </xdr:to>
    <xdr:sp macro="[0]!Klepnout2" textlink="">
      <xdr:nvSpPr>
        <xdr:cNvPr id="13432" name="AutoShape 120">
          <a:extLst>
            <a:ext uri="{FF2B5EF4-FFF2-40B4-BE49-F238E27FC236}">
              <a16:creationId xmlns:a16="http://schemas.microsoft.com/office/drawing/2014/main" id="{00000000-0008-0000-0000-000078340000}"/>
            </a:ext>
          </a:extLst>
        </xdr:cNvPr>
        <xdr:cNvSpPr>
          <a:spLocks noChangeArrowheads="1"/>
        </xdr:cNvSpPr>
      </xdr:nvSpPr>
      <xdr:spPr bwMode="auto">
        <a:xfrm>
          <a:off x="3009900" y="2095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Dvojboj</a:t>
          </a:r>
        </a:p>
      </xdr:txBody>
    </xdr:sp>
    <xdr:clientData/>
  </xdr:twoCellAnchor>
  <xdr:twoCellAnchor editAs="oneCell">
    <xdr:from>
      <xdr:col>6</xdr:col>
      <xdr:colOff>9525</xdr:colOff>
      <xdr:row>12</xdr:row>
      <xdr:rowOff>123825</xdr:rowOff>
    </xdr:from>
    <xdr:to>
      <xdr:col>9</xdr:col>
      <xdr:colOff>428625</xdr:colOff>
      <xdr:row>14</xdr:row>
      <xdr:rowOff>47625</xdr:rowOff>
    </xdr:to>
    <xdr:sp macro="[0]!Klepnout5" textlink="">
      <xdr:nvSpPr>
        <xdr:cNvPr id="13433" name="AutoShape 121">
          <a:extLst>
            <a:ext uri="{FF2B5EF4-FFF2-40B4-BE49-F238E27FC236}">
              <a16:creationId xmlns:a16="http://schemas.microsoft.com/office/drawing/2014/main" id="{00000000-0008-0000-0000-000079340000}"/>
            </a:ext>
          </a:extLst>
        </xdr:cNvPr>
        <xdr:cNvSpPr>
          <a:spLocks noChangeArrowheads="1"/>
        </xdr:cNvSpPr>
      </xdr:nvSpPr>
      <xdr:spPr bwMode="auto">
        <a:xfrm>
          <a:off x="3009900"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Výsledky</a:t>
          </a:r>
        </a:p>
      </xdr:txBody>
    </xdr:sp>
    <xdr:clientData/>
  </xdr:twoCellAnchor>
  <xdr:twoCellAnchor editAs="oneCell">
    <xdr:from>
      <xdr:col>1</xdr:col>
      <xdr:colOff>9525</xdr:colOff>
      <xdr:row>14</xdr:row>
      <xdr:rowOff>123825</xdr:rowOff>
    </xdr:from>
    <xdr:to>
      <xdr:col>4</xdr:col>
      <xdr:colOff>428625</xdr:colOff>
      <xdr:row>16</xdr:row>
      <xdr:rowOff>47625</xdr:rowOff>
    </xdr:to>
    <xdr:sp macro="[0]!Klepnout13" textlink="">
      <xdr:nvSpPr>
        <xdr:cNvPr id="13434" name="AutoShape 122">
          <a:extLst>
            <a:ext uri="{FF2B5EF4-FFF2-40B4-BE49-F238E27FC236}">
              <a16:creationId xmlns:a16="http://schemas.microsoft.com/office/drawing/2014/main" id="{00000000-0008-0000-0000-00007A340000}"/>
            </a:ext>
          </a:extLst>
        </xdr:cNvPr>
        <xdr:cNvSpPr>
          <a:spLocks noChangeArrowheads="1"/>
        </xdr:cNvSpPr>
      </xdr:nvSpPr>
      <xdr:spPr bwMode="auto">
        <a:xfrm>
          <a:off x="104775"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Pořadí</a:t>
          </a:r>
        </a:p>
      </xdr:txBody>
    </xdr:sp>
    <xdr:clientData/>
  </xdr:twoCellAnchor>
  <xdr:twoCellAnchor editAs="oneCell">
    <xdr:from>
      <xdr:col>6</xdr:col>
      <xdr:colOff>9525</xdr:colOff>
      <xdr:row>14</xdr:row>
      <xdr:rowOff>123825</xdr:rowOff>
    </xdr:from>
    <xdr:to>
      <xdr:col>9</xdr:col>
      <xdr:colOff>428625</xdr:colOff>
      <xdr:row>16</xdr:row>
      <xdr:rowOff>47625</xdr:rowOff>
    </xdr:to>
    <xdr:sp macro="[0]!Klepnout14" textlink="">
      <xdr:nvSpPr>
        <xdr:cNvPr id="13435" name="AutoShape 123">
          <a:extLst>
            <a:ext uri="{FF2B5EF4-FFF2-40B4-BE49-F238E27FC236}">
              <a16:creationId xmlns:a16="http://schemas.microsoft.com/office/drawing/2014/main" id="{00000000-0008-0000-0000-00007B340000}"/>
            </a:ext>
          </a:extLst>
        </xdr:cNvPr>
        <xdr:cNvSpPr>
          <a:spLocks noChangeArrowheads="1"/>
        </xdr:cNvSpPr>
      </xdr:nvSpPr>
      <xdr:spPr bwMode="auto">
        <a:xfrm>
          <a:off x="3009900"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Pořadí</a:t>
          </a:r>
        </a:p>
      </xdr:txBody>
    </xdr:sp>
    <xdr:clientData/>
  </xdr:twoCellAnchor>
  <xdr:twoCellAnchor editAs="oneCell">
    <xdr:from>
      <xdr:col>1</xdr:col>
      <xdr:colOff>9525</xdr:colOff>
      <xdr:row>17</xdr:row>
      <xdr:rowOff>142875</xdr:rowOff>
    </xdr:from>
    <xdr:to>
      <xdr:col>4</xdr:col>
      <xdr:colOff>428625</xdr:colOff>
      <xdr:row>19</xdr:row>
      <xdr:rowOff>28575</xdr:rowOff>
    </xdr:to>
    <xdr:sp macro="[0]!Klepnout7" textlink="">
      <xdr:nvSpPr>
        <xdr:cNvPr id="13436" name="AutoShape 124">
          <a:extLst>
            <a:ext uri="{FF2B5EF4-FFF2-40B4-BE49-F238E27FC236}">
              <a16:creationId xmlns:a16="http://schemas.microsoft.com/office/drawing/2014/main" id="{00000000-0008-0000-0000-00007C340000}"/>
            </a:ext>
          </a:extLst>
        </xdr:cNvPr>
        <xdr:cNvSpPr>
          <a:spLocks noChangeArrowheads="1"/>
        </xdr:cNvSpPr>
      </xdr:nvSpPr>
      <xdr:spPr bwMode="auto">
        <a:xfrm>
          <a:off x="104775" y="3238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TEST</a:t>
          </a:r>
        </a:p>
      </xdr:txBody>
    </xdr:sp>
    <xdr:clientData/>
  </xdr:twoCellAnchor>
  <xdr:twoCellAnchor editAs="oneCell">
    <xdr:from>
      <xdr:col>6</xdr:col>
      <xdr:colOff>19050</xdr:colOff>
      <xdr:row>17</xdr:row>
      <xdr:rowOff>152400</xdr:rowOff>
    </xdr:from>
    <xdr:to>
      <xdr:col>9</xdr:col>
      <xdr:colOff>438150</xdr:colOff>
      <xdr:row>20</xdr:row>
      <xdr:rowOff>133350</xdr:rowOff>
    </xdr:to>
    <xdr:sp macro="[0]!Výsledky" textlink="">
      <xdr:nvSpPr>
        <xdr:cNvPr id="13437" name="AutoShape 125">
          <a:extLst>
            <a:ext uri="{FF2B5EF4-FFF2-40B4-BE49-F238E27FC236}">
              <a16:creationId xmlns:a16="http://schemas.microsoft.com/office/drawing/2014/main" id="{00000000-0008-0000-0000-00007D340000}"/>
            </a:ext>
          </a:extLst>
        </xdr:cNvPr>
        <xdr:cNvSpPr>
          <a:spLocks noChangeArrowheads="1"/>
        </xdr:cNvSpPr>
      </xdr:nvSpPr>
      <xdr:spPr bwMode="auto">
        <a:xfrm>
          <a:off x="3019425" y="3248025"/>
          <a:ext cx="2162175" cy="504825"/>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celkových výsledků</a:t>
          </a:r>
        </a:p>
      </xdr:txBody>
    </xdr:sp>
    <xdr:clientData/>
  </xdr:twoCellAnchor>
  <xdr:twoCellAnchor editAs="oneCell">
    <xdr:from>
      <xdr:col>5</xdr:col>
      <xdr:colOff>9525</xdr:colOff>
      <xdr:row>21</xdr:row>
      <xdr:rowOff>114300</xdr:rowOff>
    </xdr:from>
    <xdr:to>
      <xdr:col>6</xdr:col>
      <xdr:colOff>0</xdr:colOff>
      <xdr:row>23</xdr:row>
      <xdr:rowOff>38100</xdr:rowOff>
    </xdr:to>
    <xdr:sp macro="[0]!Klepnout12" textlink="">
      <xdr:nvSpPr>
        <xdr:cNvPr id="13439" name="AutoShape 127">
          <a:extLst>
            <a:ext uri="{FF2B5EF4-FFF2-40B4-BE49-F238E27FC236}">
              <a16:creationId xmlns:a16="http://schemas.microsoft.com/office/drawing/2014/main" id="{00000000-0008-0000-0000-00007F340000}"/>
            </a:ext>
          </a:extLst>
        </xdr:cNvPr>
        <xdr:cNvSpPr>
          <a:spLocks noChangeArrowheads="1"/>
        </xdr:cNvSpPr>
      </xdr:nvSpPr>
      <xdr:spPr bwMode="auto">
        <a:xfrm>
          <a:off x="2428875" y="3895725"/>
          <a:ext cx="571500" cy="247650"/>
        </a:xfrm>
        <a:prstGeom prst="bevel">
          <a:avLst>
            <a:gd name="adj" fmla="val 12500"/>
          </a:avLst>
        </a:pr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Kontakt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39937" name="AutoShape 1">
          <a:extLst>
            <a:ext uri="{FF2B5EF4-FFF2-40B4-BE49-F238E27FC236}">
              <a16:creationId xmlns:a16="http://schemas.microsoft.com/office/drawing/2014/main" id="{00000000-0008-0000-0A00-000001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2</xdr:col>
      <xdr:colOff>76200</xdr:colOff>
      <xdr:row>1</xdr:row>
      <xdr:rowOff>28575</xdr:rowOff>
    </xdr:from>
    <xdr:to>
      <xdr:col>2</xdr:col>
      <xdr:colOff>228600</xdr:colOff>
      <xdr:row>2</xdr:row>
      <xdr:rowOff>19050</xdr:rowOff>
    </xdr:to>
    <xdr:sp macro="[0]!Úvod" textlink="">
      <xdr:nvSpPr>
        <xdr:cNvPr id="39938" name="AutoShape 2">
          <a:extLst>
            <a:ext uri="{FF2B5EF4-FFF2-40B4-BE49-F238E27FC236}">
              <a16:creationId xmlns:a16="http://schemas.microsoft.com/office/drawing/2014/main" id="{00000000-0008-0000-0A00-000002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40962" name="AutoShape 2">
          <a:extLst>
            <a:ext uri="{FF2B5EF4-FFF2-40B4-BE49-F238E27FC236}">
              <a16:creationId xmlns:a16="http://schemas.microsoft.com/office/drawing/2014/main" id="{00000000-0008-0000-0C00-000002A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1</xdr:row>
      <xdr:rowOff>19050</xdr:rowOff>
    </xdr:from>
    <xdr:to>
      <xdr:col>1</xdr:col>
      <xdr:colOff>238125</xdr:colOff>
      <xdr:row>2</xdr:row>
      <xdr:rowOff>9525</xdr:rowOff>
    </xdr:to>
    <xdr:sp macro="[0]!Úvod" textlink="">
      <xdr:nvSpPr>
        <xdr:cNvPr id="30721" name="AutoShape 1">
          <a:extLst>
            <a:ext uri="{FF2B5EF4-FFF2-40B4-BE49-F238E27FC236}">
              <a16:creationId xmlns:a16="http://schemas.microsoft.com/office/drawing/2014/main" id="{00000000-0008-0000-0D00-000001780000}"/>
            </a:ext>
          </a:extLst>
        </xdr:cNvPr>
        <xdr:cNvSpPr>
          <a:spLocks noChangeArrowheads="1"/>
        </xdr:cNvSpPr>
      </xdr:nvSpPr>
      <xdr:spPr bwMode="auto">
        <a:xfrm>
          <a:off x="152400" y="3524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2</xdr:row>
      <xdr:rowOff>28575</xdr:rowOff>
    </xdr:from>
    <xdr:to>
      <xdr:col>1</xdr:col>
      <xdr:colOff>200025</xdr:colOff>
      <xdr:row>2</xdr:row>
      <xdr:rowOff>209550</xdr:rowOff>
    </xdr:to>
    <xdr:sp macro="[0]!Úvod" textlink="">
      <xdr:nvSpPr>
        <xdr:cNvPr id="16389" name="AutoShape 5">
          <a:extLst>
            <a:ext uri="{FF2B5EF4-FFF2-40B4-BE49-F238E27FC236}">
              <a16:creationId xmlns:a16="http://schemas.microsoft.com/office/drawing/2014/main" id="{00000000-0008-0000-0E00-000005400000}"/>
            </a:ext>
          </a:extLst>
        </xdr:cNvPr>
        <xdr:cNvSpPr>
          <a:spLocks noChangeArrowheads="1"/>
        </xdr:cNvSpPr>
      </xdr:nvSpPr>
      <xdr:spPr bwMode="auto">
        <a:xfrm>
          <a:off x="114300" y="5238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266700</xdr:colOff>
      <xdr:row>5</xdr:row>
      <xdr:rowOff>19050</xdr:rowOff>
    </xdr:from>
    <xdr:to>
      <xdr:col>10</xdr:col>
      <xdr:colOff>447675</xdr:colOff>
      <xdr:row>5</xdr:row>
      <xdr:rowOff>200025</xdr:rowOff>
    </xdr:to>
    <xdr:sp macro="[0]!Úvod" textlink="">
      <xdr:nvSpPr>
        <xdr:cNvPr id="31745" name="AutoShape 1">
          <a:extLst>
            <a:ext uri="{FF2B5EF4-FFF2-40B4-BE49-F238E27FC236}">
              <a16:creationId xmlns:a16="http://schemas.microsoft.com/office/drawing/2014/main" id="{00000000-0008-0000-0F00-0000017C0000}"/>
            </a:ext>
          </a:extLst>
        </xdr:cNvPr>
        <xdr:cNvSpPr>
          <a:spLocks noChangeArrowheads="1"/>
        </xdr:cNvSpPr>
      </xdr:nvSpPr>
      <xdr:spPr bwMode="auto">
        <a:xfrm>
          <a:off x="4743450" y="1152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10</xdr:col>
      <xdr:colOff>247650</xdr:colOff>
      <xdr:row>62</xdr:row>
      <xdr:rowOff>19050</xdr:rowOff>
    </xdr:from>
    <xdr:to>
      <xdr:col>10</xdr:col>
      <xdr:colOff>428625</xdr:colOff>
      <xdr:row>63</xdr:row>
      <xdr:rowOff>0</xdr:rowOff>
    </xdr:to>
    <xdr:sp macro="[0]!Úvod" textlink="">
      <xdr:nvSpPr>
        <xdr:cNvPr id="31746" name="AutoShape 2">
          <a:extLst>
            <a:ext uri="{FF2B5EF4-FFF2-40B4-BE49-F238E27FC236}">
              <a16:creationId xmlns:a16="http://schemas.microsoft.com/office/drawing/2014/main" id="{00000000-0008-0000-0F00-0000027C0000}"/>
            </a:ext>
          </a:extLst>
        </xdr:cNvPr>
        <xdr:cNvSpPr>
          <a:spLocks noChangeArrowheads="1"/>
        </xdr:cNvSpPr>
      </xdr:nvSpPr>
      <xdr:spPr bwMode="auto">
        <a:xfrm>
          <a:off x="4724400" y="10791825"/>
          <a:ext cx="180975" cy="19050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2</xdr:row>
      <xdr:rowOff>19050</xdr:rowOff>
    </xdr:from>
    <xdr:to>
      <xdr:col>1</xdr:col>
      <xdr:colOff>180975</xdr:colOff>
      <xdr:row>2</xdr:row>
      <xdr:rowOff>200025</xdr:rowOff>
    </xdr:to>
    <xdr:sp macro="[0]!Úvod" textlink="">
      <xdr:nvSpPr>
        <xdr:cNvPr id="27660" name="AutoShape 12">
          <a:extLst>
            <a:ext uri="{FF2B5EF4-FFF2-40B4-BE49-F238E27FC236}">
              <a16:creationId xmlns:a16="http://schemas.microsoft.com/office/drawing/2014/main" id="{00000000-0008-0000-1000-00000C6C0000}"/>
            </a:ext>
          </a:extLst>
        </xdr:cNvPr>
        <xdr:cNvSpPr>
          <a:spLocks noChangeArrowheads="1"/>
        </xdr:cNvSpPr>
      </xdr:nvSpPr>
      <xdr:spPr bwMode="auto">
        <a:xfrm>
          <a:off x="85725" y="4095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219075</xdr:colOff>
      <xdr:row>2</xdr:row>
      <xdr:rowOff>28575</xdr:rowOff>
    </xdr:to>
    <xdr:sp macro="[0]!Úvod" textlink="">
      <xdr:nvSpPr>
        <xdr:cNvPr id="22530" name="AutoShape 2">
          <a:extLst>
            <a:ext uri="{FF2B5EF4-FFF2-40B4-BE49-F238E27FC236}">
              <a16:creationId xmlns:a16="http://schemas.microsoft.com/office/drawing/2014/main" id="{00000000-0008-0000-1100-000002580000}"/>
            </a:ext>
          </a:extLst>
        </xdr:cNvPr>
        <xdr:cNvSpPr>
          <a:spLocks noChangeArrowheads="1"/>
        </xdr:cNvSpPr>
      </xdr:nvSpPr>
      <xdr:spPr bwMode="auto">
        <a:xfrm>
          <a:off x="114300" y="3714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4</xdr:row>
      <xdr:rowOff>9525</xdr:rowOff>
    </xdr:from>
    <xdr:to>
      <xdr:col>1</xdr:col>
      <xdr:colOff>171450</xdr:colOff>
      <xdr:row>4</xdr:row>
      <xdr:rowOff>190500</xdr:rowOff>
    </xdr:to>
    <xdr:sp macro="[0]!Úvod" textlink="">
      <xdr:nvSpPr>
        <xdr:cNvPr id="21505" name="AutoShape 1">
          <a:extLst>
            <a:ext uri="{FF2B5EF4-FFF2-40B4-BE49-F238E27FC236}">
              <a16:creationId xmlns:a16="http://schemas.microsoft.com/office/drawing/2014/main" id="{00000000-0008-0000-0100-000001540000}"/>
            </a:ext>
          </a:extLst>
        </xdr:cNvPr>
        <xdr:cNvSpPr>
          <a:spLocks noChangeArrowheads="1"/>
        </xdr:cNvSpPr>
      </xdr:nvSpPr>
      <xdr:spPr bwMode="auto">
        <a:xfrm>
          <a:off x="95250" y="107632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1</xdr:col>
      <xdr:colOff>247650</xdr:colOff>
      <xdr:row>0</xdr:row>
      <xdr:rowOff>257175</xdr:rowOff>
    </xdr:to>
    <xdr:sp macro="[0]!Úvod" textlink="">
      <xdr:nvSpPr>
        <xdr:cNvPr id="37890" name="AutoShape 2">
          <a:extLst>
            <a:ext uri="{FF2B5EF4-FFF2-40B4-BE49-F238E27FC236}">
              <a16:creationId xmlns:a16="http://schemas.microsoft.com/office/drawing/2014/main" id="{00000000-0008-0000-0200-000002940000}"/>
            </a:ext>
          </a:extLst>
        </xdr:cNvPr>
        <xdr:cNvSpPr>
          <a:spLocks noChangeArrowheads="1"/>
        </xdr:cNvSpPr>
      </xdr:nvSpPr>
      <xdr:spPr bwMode="auto">
        <a:xfrm>
          <a:off x="476250" y="762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180975</xdr:colOff>
      <xdr:row>1</xdr:row>
      <xdr:rowOff>180975</xdr:rowOff>
    </xdr:to>
    <xdr:sp macro="[0]!Úvod" textlink="">
      <xdr:nvSpPr>
        <xdr:cNvPr id="28673" name="AutoShape 1">
          <a:extLst>
            <a:ext uri="{FF2B5EF4-FFF2-40B4-BE49-F238E27FC236}">
              <a16:creationId xmlns:a16="http://schemas.microsoft.com/office/drawing/2014/main" id="{00000000-0008-0000-0300-000001700000}"/>
            </a:ext>
          </a:extLst>
        </xdr:cNvPr>
        <xdr:cNvSpPr>
          <a:spLocks noChangeArrowheads="1"/>
        </xdr:cNvSpPr>
      </xdr:nvSpPr>
      <xdr:spPr bwMode="auto">
        <a:xfrm>
          <a:off x="95250" y="3333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xdr:rowOff>
    </xdr:from>
    <xdr:to>
      <xdr:col>1</xdr:col>
      <xdr:colOff>161925</xdr:colOff>
      <xdr:row>0</xdr:row>
      <xdr:rowOff>190500</xdr:rowOff>
    </xdr:to>
    <xdr:sp macro="[0]!Úvod" textlink="">
      <xdr:nvSpPr>
        <xdr:cNvPr id="34817" name="AutoShape 1">
          <a:extLst>
            <a:ext uri="{FF2B5EF4-FFF2-40B4-BE49-F238E27FC236}">
              <a16:creationId xmlns:a16="http://schemas.microsoft.com/office/drawing/2014/main" id="{00000000-0008-0000-0400-000001880000}"/>
            </a:ext>
          </a:extLst>
        </xdr:cNvPr>
        <xdr:cNvSpPr>
          <a:spLocks noChangeAspect="1" noChangeArrowheads="1"/>
        </xdr:cNvSpPr>
      </xdr:nvSpPr>
      <xdr:spPr bwMode="auto">
        <a:xfrm>
          <a:off x="95250" y="9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5841" name="AutoShape 1">
          <a:extLst>
            <a:ext uri="{FF2B5EF4-FFF2-40B4-BE49-F238E27FC236}">
              <a16:creationId xmlns:a16="http://schemas.microsoft.com/office/drawing/2014/main" id="{00000000-0008-0000-0500-0000018C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23553" name="AutoShape 1">
          <a:extLst>
            <a:ext uri="{FF2B5EF4-FFF2-40B4-BE49-F238E27FC236}">
              <a16:creationId xmlns:a16="http://schemas.microsoft.com/office/drawing/2014/main" id="{00000000-0008-0000-0600-0000015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36865" name="AutoShape 1">
          <a:extLst>
            <a:ext uri="{FF2B5EF4-FFF2-40B4-BE49-F238E27FC236}">
              <a16:creationId xmlns:a16="http://schemas.microsoft.com/office/drawing/2014/main" id="{00000000-0008-0000-0800-0000019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8913" name="AutoShape 1">
          <a:extLst>
            <a:ext uri="{FF2B5EF4-FFF2-40B4-BE49-F238E27FC236}">
              <a16:creationId xmlns:a16="http://schemas.microsoft.com/office/drawing/2014/main" id="{00000000-0008-0000-0900-00000198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13.xml"/><Relationship Id="rId4"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omments" Target="../comments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milan.hoffmann@seznam.cz" TargetMode="External"/><Relationship Id="rId1" Type="http://schemas.openxmlformats.org/officeDocument/2006/relationships/hyperlink" Target="http://www.dh.cz/"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0">
    <pageSetUpPr autoPageBreaks="0"/>
  </sheetPr>
  <dimension ref="A1:N25"/>
  <sheetViews>
    <sheetView showGridLines="0" showRowColHeaders="0" tabSelected="1" workbookViewId="0"/>
  </sheetViews>
  <sheetFormatPr defaultColWidth="7.85546875" defaultRowHeight="12.75" x14ac:dyDescent="0.2"/>
  <cols>
    <col min="1" max="1" width="1.42578125" style="1" customWidth="1"/>
    <col min="2" max="10" width="8.7109375" style="1" customWidth="1"/>
    <col min="11" max="11" width="1.42578125" style="1" customWidth="1"/>
    <col min="12" max="14" width="7.85546875" style="1" hidden="1" customWidth="1"/>
    <col min="15" max="16384" width="7.85546875" style="1"/>
  </cols>
  <sheetData>
    <row r="1" spans="2:14" ht="26.25" x14ac:dyDescent="0.4">
      <c r="B1" s="599" t="s">
        <v>13</v>
      </c>
      <c r="C1" s="599"/>
      <c r="D1" s="599"/>
      <c r="E1" s="599"/>
      <c r="F1" s="599"/>
      <c r="G1" s="599"/>
      <c r="H1" s="599"/>
      <c r="I1" s="599"/>
      <c r="J1" s="599"/>
      <c r="L1" s="594">
        <v>1</v>
      </c>
      <c r="M1" s="594">
        <v>1</v>
      </c>
      <c r="N1" s="594">
        <v>1</v>
      </c>
    </row>
    <row r="2" spans="2:14" ht="26.25" x14ac:dyDescent="0.4">
      <c r="B2" s="599" t="s">
        <v>71</v>
      </c>
      <c r="C2" s="599"/>
      <c r="D2" s="599"/>
      <c r="E2" s="599"/>
      <c r="F2" s="599"/>
      <c r="G2" s="599"/>
      <c r="H2" s="599"/>
      <c r="I2" s="599"/>
      <c r="J2" s="599"/>
    </row>
    <row r="19" spans="1:4" ht="15.75" x14ac:dyDescent="0.25">
      <c r="A19" s="3"/>
      <c r="B19" s="3"/>
      <c r="C19" s="3"/>
      <c r="D19" s="3"/>
    </row>
    <row r="20" spans="1:4" x14ac:dyDescent="0.2">
      <c r="A20" s="16"/>
    </row>
    <row r="23" spans="1:4" x14ac:dyDescent="0.2">
      <c r="B23" s="1" t="s">
        <v>41</v>
      </c>
      <c r="D23" s="1" t="s">
        <v>42</v>
      </c>
    </row>
    <row r="24" spans="1:4" x14ac:dyDescent="0.2">
      <c r="B24" s="1" t="s">
        <v>43</v>
      </c>
      <c r="D24" s="1" t="s">
        <v>44</v>
      </c>
    </row>
    <row r="25" spans="1:4" x14ac:dyDescent="0.2">
      <c r="B25" s="1" t="s">
        <v>120</v>
      </c>
      <c r="D25" s="1" t="s">
        <v>152</v>
      </c>
    </row>
  </sheetData>
  <sheetProtection password="CDBE" sheet="1" objects="1" scenarios="1"/>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4294967292" r:id="rId1"/>
      <headerFooter alignWithMargins="0"/>
    </customSheetView>
  </customSheetViews>
  <mergeCells count="2">
    <mergeCell ref="B1:J1"/>
    <mergeCell ref="B2:J2"/>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
    <pageSetUpPr autoPageBreaks="0"/>
  </sheetPr>
  <dimension ref="B1:P126"/>
  <sheetViews>
    <sheetView showGridLines="0" showRowColHeaders="0" zoomScaleNormal="100" workbookViewId="0">
      <pane ySplit="4" topLeftCell="A5" activePane="bottomLeft" state="frozen"/>
      <selection activeCell="F4" sqref="F4"/>
      <selection pane="bottomLeft" activeCell="F4" sqref="F4"/>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39" t="s">
        <v>108</v>
      </c>
      <c r="C1" s="639"/>
      <c r="D1" s="639"/>
      <c r="E1" s="639"/>
      <c r="F1" s="639"/>
      <c r="G1" s="639"/>
      <c r="H1" s="639"/>
      <c r="I1" s="639"/>
      <c r="J1" s="639"/>
      <c r="K1" s="639"/>
      <c r="L1" s="639"/>
      <c r="M1" s="639"/>
      <c r="N1" s="639"/>
      <c r="O1" s="639"/>
      <c r="P1" s="639"/>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
        <v>119</v>
      </c>
      <c r="E3" s="28"/>
      <c r="F3" s="640" t="s">
        <v>11</v>
      </c>
      <c r="G3" s="641"/>
      <c r="H3" s="641"/>
      <c r="I3" s="642"/>
      <c r="L3" s="640" t="s">
        <v>12</v>
      </c>
      <c r="M3" s="641"/>
      <c r="N3" s="641"/>
      <c r="O3" s="642"/>
    </row>
    <row r="4" spans="2:16" s="235" customFormat="1" ht="18" customHeight="1" thickBot="1" x14ac:dyDescent="0.25">
      <c r="B4" s="483" t="s">
        <v>0</v>
      </c>
      <c r="C4" s="131" t="s">
        <v>9</v>
      </c>
      <c r="D4" s="22" t="s">
        <v>1</v>
      </c>
      <c r="E4" s="30" t="s">
        <v>8</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Hájková Andrea</v>
      </c>
      <c r="D5" s="197" t="str">
        <f>IF(Start!E7="","",Start!E7)</f>
        <v>Choceň</v>
      </c>
      <c r="E5" s="216" t="str">
        <f>IF(Start!F7="","",Start!F7)</f>
        <v>UO</v>
      </c>
      <c r="F5" s="577"/>
      <c r="G5" s="578"/>
      <c r="H5" s="579"/>
      <c r="I5" s="250"/>
      <c r="J5" s="194" t="s">
        <v>20</v>
      </c>
      <c r="K5" s="251"/>
      <c r="L5" s="577"/>
      <c r="M5" s="580"/>
      <c r="N5" s="581"/>
      <c r="O5" s="193"/>
      <c r="P5" s="194" t="s">
        <v>21</v>
      </c>
    </row>
    <row r="6" spans="2:16" s="270" customFormat="1" ht="18" customHeight="1" x14ac:dyDescent="0.2">
      <c r="B6" s="256" t="s">
        <v>21</v>
      </c>
      <c r="C6" s="481" t="str">
        <f>IF(Start!D8="","",Start!D8)</f>
        <v>Hrochová Eliška</v>
      </c>
      <c r="D6" s="78" t="str">
        <f>IF(Start!E8="","",Start!E8)</f>
        <v>Horní Roveň</v>
      </c>
      <c r="E6" s="237" t="str">
        <f>IF(Start!F8="","",Start!F8)</f>
        <v>PA</v>
      </c>
      <c r="F6" s="582"/>
      <c r="G6" s="583"/>
      <c r="H6" s="584"/>
      <c r="I6" s="252"/>
      <c r="J6" s="137" t="s">
        <v>21</v>
      </c>
      <c r="K6" s="253"/>
      <c r="L6" s="582"/>
      <c r="M6" s="585"/>
      <c r="N6" s="584"/>
      <c r="O6" s="136"/>
      <c r="P6" s="138" t="s">
        <v>20</v>
      </c>
    </row>
    <row r="7" spans="2:16" s="270" customFormat="1" ht="18" customHeight="1" x14ac:dyDescent="0.2">
      <c r="B7" s="254" t="s">
        <v>72</v>
      </c>
      <c r="C7" s="482" t="str">
        <f>IF(Start!D9="","",Start!D9)</f>
        <v>Novotná Leona</v>
      </c>
      <c r="D7" s="88" t="str">
        <f>IF(Start!E9="","",Start!E9)</f>
        <v>Skuteč</v>
      </c>
      <c r="E7" s="236" t="str">
        <f>IF(Start!F9="","",Start!F9)</f>
        <v>CR</v>
      </c>
      <c r="F7" s="586"/>
      <c r="G7" s="587"/>
      <c r="H7" s="588"/>
      <c r="I7" s="254"/>
      <c r="J7" s="134" t="s">
        <v>20</v>
      </c>
      <c r="K7" s="255"/>
      <c r="L7" s="586"/>
      <c r="M7" s="589"/>
      <c r="N7" s="588"/>
      <c r="O7" s="133"/>
      <c r="P7" s="134" t="s">
        <v>21</v>
      </c>
    </row>
    <row r="8" spans="2:16" ht="18" customHeight="1" x14ac:dyDescent="0.2">
      <c r="B8" s="254" t="s">
        <v>73</v>
      </c>
      <c r="C8" s="482" t="str">
        <f>IF(Start!D10="","",Start!D10)</f>
        <v>Dudková Martina</v>
      </c>
      <c r="D8" s="88" t="str">
        <f>IF(Start!E10="","",Start!E10)</f>
        <v>Lukavice</v>
      </c>
      <c r="E8" s="236" t="str">
        <f>IF(Start!F10="","",Start!F10)</f>
        <v>UO</v>
      </c>
      <c r="F8" s="586"/>
      <c r="G8" s="587"/>
      <c r="H8" s="588"/>
      <c r="I8" s="254"/>
      <c r="J8" s="134" t="s">
        <v>21</v>
      </c>
      <c r="K8" s="255"/>
      <c r="L8" s="586"/>
      <c r="M8" s="589"/>
      <c r="N8" s="588"/>
      <c r="O8" s="133"/>
      <c r="P8" s="134" t="s">
        <v>20</v>
      </c>
    </row>
    <row r="9" spans="2:16" s="270" customFormat="1" ht="18" customHeight="1" x14ac:dyDescent="0.2">
      <c r="B9" s="256" t="s">
        <v>74</v>
      </c>
      <c r="C9" s="481" t="str">
        <f>IF(Start!D11="","",Start!D11)</f>
        <v>Urbancová Petra</v>
      </c>
      <c r="D9" s="78" t="str">
        <f>IF(Start!E11="","",Start!E11)</f>
        <v>Pardubice - město</v>
      </c>
      <c r="E9" s="237" t="str">
        <f>IF(Start!F11="","",Start!F11)</f>
        <v>PA</v>
      </c>
      <c r="F9" s="582"/>
      <c r="G9" s="583"/>
      <c r="H9" s="584"/>
      <c r="I9" s="256"/>
      <c r="J9" s="137" t="s">
        <v>20</v>
      </c>
      <c r="K9" s="253"/>
      <c r="L9" s="582"/>
      <c r="M9" s="585"/>
      <c r="N9" s="584"/>
      <c r="O9" s="136"/>
      <c r="P9" s="138" t="s">
        <v>21</v>
      </c>
    </row>
    <row r="10" spans="2:16" s="270" customFormat="1" ht="18" customHeight="1" x14ac:dyDescent="0.2">
      <c r="B10" s="256" t="s">
        <v>75</v>
      </c>
      <c r="C10" s="481" t="str">
        <f>IF(Start!D12="","",Start!D12)</f>
        <v>Lupoměská Lucie</v>
      </c>
      <c r="D10" s="78" t="str">
        <f>IF(Start!E12="","",Start!E12)</f>
        <v>Vinary</v>
      </c>
      <c r="E10" s="237" t="str">
        <f>IF(Start!F12="","",Start!F12)</f>
        <v>CR</v>
      </c>
      <c r="F10" s="582"/>
      <c r="G10" s="583"/>
      <c r="H10" s="584"/>
      <c r="I10" s="256"/>
      <c r="J10" s="137" t="s">
        <v>21</v>
      </c>
      <c r="K10" s="253"/>
      <c r="L10" s="582"/>
      <c r="M10" s="585"/>
      <c r="N10" s="584"/>
      <c r="O10" s="136"/>
      <c r="P10" s="138" t="s">
        <v>20</v>
      </c>
    </row>
    <row r="11" spans="2:16" ht="18" customHeight="1" x14ac:dyDescent="0.2">
      <c r="B11" s="254" t="s">
        <v>76</v>
      </c>
      <c r="C11" s="482" t="str">
        <f>IF(Start!D13="","",Start!D13)</f>
        <v>Křížová Darina</v>
      </c>
      <c r="D11" s="88" t="str">
        <f>IF(Start!E13="","",Start!E13)</f>
        <v>Choceň</v>
      </c>
      <c r="E11" s="236" t="str">
        <f>IF(Start!F13="","",Start!F13)</f>
        <v>UO</v>
      </c>
      <c r="F11" s="586"/>
      <c r="G11" s="587"/>
      <c r="H11" s="588"/>
      <c r="I11" s="254"/>
      <c r="J11" s="134" t="s">
        <v>20</v>
      </c>
      <c r="K11" s="255"/>
      <c r="L11" s="586"/>
      <c r="M11" s="589"/>
      <c r="N11" s="588"/>
      <c r="O11" s="133"/>
      <c r="P11" s="134" t="s">
        <v>21</v>
      </c>
    </row>
    <row r="12" spans="2:16" s="270" customFormat="1" ht="18" customHeight="1" x14ac:dyDescent="0.2">
      <c r="B12" s="254" t="s">
        <v>77</v>
      </c>
      <c r="C12" s="482" t="str">
        <f>IF(Start!D14="","",Start!D14)</f>
        <v>Vlasáková Eva</v>
      </c>
      <c r="D12" s="88" t="str">
        <f>IF(Start!E14="","",Start!E14)</f>
        <v>Pardubice - město</v>
      </c>
      <c r="E12" s="236" t="str">
        <f>IF(Start!F14="","",Start!F14)</f>
        <v>PA</v>
      </c>
      <c r="F12" s="586"/>
      <c r="G12" s="587"/>
      <c r="H12" s="588"/>
      <c r="I12" s="254"/>
      <c r="J12" s="134" t="s">
        <v>21</v>
      </c>
      <c r="K12" s="255"/>
      <c r="L12" s="586"/>
      <c r="M12" s="589"/>
      <c r="N12" s="588"/>
      <c r="O12" s="133"/>
      <c r="P12" s="134" t="s">
        <v>20</v>
      </c>
    </row>
    <row r="13" spans="2:16" s="270" customFormat="1" ht="18" customHeight="1" x14ac:dyDescent="0.2">
      <c r="B13" s="256" t="s">
        <v>78</v>
      </c>
      <c r="C13" s="481" t="str">
        <f>IF(Start!D15="","",Start!D15)</f>
        <v/>
      </c>
      <c r="D13" s="78" t="str">
        <f>IF(Start!E15="","",Start!E15)</f>
        <v/>
      </c>
      <c r="E13" s="237" t="str">
        <f>IF(Start!F15="","",Start!F15)</f>
        <v/>
      </c>
      <c r="F13" s="582"/>
      <c r="G13" s="583"/>
      <c r="H13" s="584"/>
      <c r="I13" s="256"/>
      <c r="J13" s="138" t="s">
        <v>20</v>
      </c>
      <c r="K13" s="253"/>
      <c r="L13" s="582"/>
      <c r="M13" s="585"/>
      <c r="N13" s="584"/>
      <c r="O13" s="136"/>
      <c r="P13" s="138" t="s">
        <v>21</v>
      </c>
    </row>
    <row r="14" spans="2:16" ht="18" customHeight="1" x14ac:dyDescent="0.2">
      <c r="B14" s="256" t="s">
        <v>79</v>
      </c>
      <c r="C14" s="481" t="str">
        <f>IF(Start!D16="","",Start!D16)</f>
        <v/>
      </c>
      <c r="D14" s="78" t="str">
        <f>IF(Start!E16="","",Start!E16)</f>
        <v/>
      </c>
      <c r="E14" s="237" t="str">
        <f>IF(Start!F16="","",Start!F16)</f>
        <v/>
      </c>
      <c r="F14" s="582"/>
      <c r="G14" s="583"/>
      <c r="H14" s="584"/>
      <c r="I14" s="256"/>
      <c r="J14" s="138" t="s">
        <v>21</v>
      </c>
      <c r="K14" s="253"/>
      <c r="L14" s="582"/>
      <c r="M14" s="585"/>
      <c r="N14" s="584"/>
      <c r="O14" s="136"/>
      <c r="P14" s="138" t="s">
        <v>20</v>
      </c>
    </row>
    <row r="15" spans="2:16" s="270" customFormat="1" ht="18" customHeight="1" x14ac:dyDescent="0.2">
      <c r="B15" s="254" t="s">
        <v>80</v>
      </c>
      <c r="C15" s="482" t="str">
        <f>IF(Start!D17="","",Start!D17)</f>
        <v/>
      </c>
      <c r="D15" s="88" t="str">
        <f>IF(Start!E17="","",Start!E17)</f>
        <v/>
      </c>
      <c r="E15" s="236" t="str">
        <f>IF(Start!F17="","",Start!F17)</f>
        <v/>
      </c>
      <c r="F15" s="586"/>
      <c r="G15" s="587"/>
      <c r="H15" s="588"/>
      <c r="I15" s="254"/>
      <c r="J15" s="134" t="s">
        <v>20</v>
      </c>
      <c r="K15" s="255"/>
      <c r="L15" s="586"/>
      <c r="M15" s="589"/>
      <c r="N15" s="588"/>
      <c r="O15" s="133"/>
      <c r="P15" s="134" t="s">
        <v>21</v>
      </c>
    </row>
    <row r="16" spans="2:16" s="270" customFormat="1" ht="18" customHeight="1" x14ac:dyDescent="0.2">
      <c r="B16" s="254" t="s">
        <v>81</v>
      </c>
      <c r="C16" s="482" t="str">
        <f>IF(Start!D18="","",Start!D18)</f>
        <v/>
      </c>
      <c r="D16" s="88" t="str">
        <f>IF(Start!E18="","",Start!E18)</f>
        <v/>
      </c>
      <c r="E16" s="236" t="str">
        <f>IF(Start!F18="","",Start!F18)</f>
        <v/>
      </c>
      <c r="F16" s="586"/>
      <c r="G16" s="587"/>
      <c r="H16" s="588"/>
      <c r="I16" s="254"/>
      <c r="J16" s="134" t="s">
        <v>21</v>
      </c>
      <c r="K16" s="255"/>
      <c r="L16" s="586"/>
      <c r="M16" s="589"/>
      <c r="N16" s="588"/>
      <c r="O16" s="133"/>
      <c r="P16" s="134" t="s">
        <v>20</v>
      </c>
    </row>
    <row r="17" spans="2:16" ht="18" customHeight="1" x14ac:dyDescent="0.2">
      <c r="B17" s="256" t="s">
        <v>82</v>
      </c>
      <c r="C17" s="481" t="str">
        <f>IF(Start!D19="","",Start!D19)</f>
        <v/>
      </c>
      <c r="D17" s="78" t="str">
        <f>IF(Start!E19="","",Start!E19)</f>
        <v/>
      </c>
      <c r="E17" s="237" t="str">
        <f>IF(Start!F19="","",Start!F19)</f>
        <v/>
      </c>
      <c r="F17" s="582"/>
      <c r="G17" s="583"/>
      <c r="H17" s="584"/>
      <c r="I17" s="256"/>
      <c r="J17" s="138" t="s">
        <v>20</v>
      </c>
      <c r="K17" s="253"/>
      <c r="L17" s="582"/>
      <c r="M17" s="585"/>
      <c r="N17" s="584"/>
      <c r="O17" s="136"/>
      <c r="P17" s="138" t="s">
        <v>21</v>
      </c>
    </row>
    <row r="18" spans="2:16" s="270" customFormat="1" ht="18" customHeight="1" x14ac:dyDescent="0.2">
      <c r="B18" s="256" t="s">
        <v>83</v>
      </c>
      <c r="C18" s="481" t="str">
        <f>IF(Start!D20="","",Start!D20)</f>
        <v/>
      </c>
      <c r="D18" s="78" t="str">
        <f>IF(Start!E20="","",Start!E20)</f>
        <v/>
      </c>
      <c r="E18" s="237" t="str">
        <f>IF(Start!F20="","",Start!F20)</f>
        <v/>
      </c>
      <c r="F18" s="582"/>
      <c r="G18" s="583"/>
      <c r="H18" s="584"/>
      <c r="I18" s="256"/>
      <c r="J18" s="138" t="s">
        <v>21</v>
      </c>
      <c r="K18" s="253"/>
      <c r="L18" s="582"/>
      <c r="M18" s="585"/>
      <c r="N18" s="584"/>
      <c r="O18" s="136"/>
      <c r="P18" s="138" t="s">
        <v>20</v>
      </c>
    </row>
    <row r="19" spans="2:16" s="270" customFormat="1" ht="18" customHeight="1" x14ac:dyDescent="0.2">
      <c r="B19" s="254" t="s">
        <v>84</v>
      </c>
      <c r="C19" s="482" t="str">
        <f>IF(Start!D21="","",Start!D21)</f>
        <v/>
      </c>
      <c r="D19" s="88" t="str">
        <f>IF(Start!E21="","",Start!E21)</f>
        <v/>
      </c>
      <c r="E19" s="236" t="str">
        <f>IF(Start!F21="","",Start!F21)</f>
        <v/>
      </c>
      <c r="F19" s="586"/>
      <c r="G19" s="587"/>
      <c r="H19" s="588"/>
      <c r="I19" s="254"/>
      <c r="J19" s="134" t="s">
        <v>20</v>
      </c>
      <c r="K19" s="255"/>
      <c r="L19" s="586"/>
      <c r="M19" s="589"/>
      <c r="N19" s="588"/>
      <c r="O19" s="133"/>
      <c r="P19" s="134" t="s">
        <v>21</v>
      </c>
    </row>
    <row r="20" spans="2:16" ht="18" customHeight="1" x14ac:dyDescent="0.2">
      <c r="B20" s="254" t="s">
        <v>85</v>
      </c>
      <c r="C20" s="482" t="str">
        <f>IF(Start!D22="","",Start!D22)</f>
        <v/>
      </c>
      <c r="D20" s="88" t="str">
        <f>IF(Start!E22="","",Start!E22)</f>
        <v/>
      </c>
      <c r="E20" s="236" t="str">
        <f>IF(Start!F22="","",Start!F22)</f>
        <v/>
      </c>
      <c r="F20" s="586"/>
      <c r="G20" s="587"/>
      <c r="H20" s="588"/>
      <c r="I20" s="254"/>
      <c r="J20" s="134" t="s">
        <v>21</v>
      </c>
      <c r="K20" s="255"/>
      <c r="L20" s="586"/>
      <c r="M20" s="589"/>
      <c r="N20" s="588"/>
      <c r="O20" s="133"/>
      <c r="P20" s="134" t="s">
        <v>20</v>
      </c>
    </row>
    <row r="21" spans="2:16" ht="18" customHeight="1" x14ac:dyDescent="0.2">
      <c r="B21" s="256" t="s">
        <v>86</v>
      </c>
      <c r="C21" s="481" t="str">
        <f>IF(Start!D23="","",Start!D23)</f>
        <v/>
      </c>
      <c r="D21" s="78" t="str">
        <f>IF(Start!E23="","",Start!E23)</f>
        <v/>
      </c>
      <c r="E21" s="237" t="str">
        <f>IF(Start!F23="","",Start!F23)</f>
        <v/>
      </c>
      <c r="F21" s="582"/>
      <c r="G21" s="583"/>
      <c r="H21" s="584"/>
      <c r="I21" s="256"/>
      <c r="J21" s="138" t="s">
        <v>20</v>
      </c>
      <c r="K21" s="253"/>
      <c r="L21" s="582"/>
      <c r="M21" s="585"/>
      <c r="N21" s="584"/>
      <c r="O21" s="136"/>
      <c r="P21" s="138" t="s">
        <v>21</v>
      </c>
    </row>
    <row r="22" spans="2:16" ht="18" customHeight="1" x14ac:dyDescent="0.2">
      <c r="B22" s="256" t="s">
        <v>87</v>
      </c>
      <c r="C22" s="481" t="str">
        <f>IF(Start!D24="","",Start!D24)</f>
        <v/>
      </c>
      <c r="D22" s="78" t="str">
        <f>IF(Start!E24="","",Start!E24)</f>
        <v/>
      </c>
      <c r="E22" s="237" t="str">
        <f>IF(Start!F24="","",Start!F24)</f>
        <v/>
      </c>
      <c r="F22" s="582"/>
      <c r="G22" s="583"/>
      <c r="H22" s="584"/>
      <c r="I22" s="256"/>
      <c r="J22" s="138" t="s">
        <v>21</v>
      </c>
      <c r="K22" s="253"/>
      <c r="L22" s="582"/>
      <c r="M22" s="585"/>
      <c r="N22" s="584"/>
      <c r="O22" s="136"/>
      <c r="P22" s="138" t="s">
        <v>20</v>
      </c>
    </row>
    <row r="23" spans="2:16" ht="18" customHeight="1" x14ac:dyDescent="0.2">
      <c r="B23" s="254" t="s">
        <v>88</v>
      </c>
      <c r="C23" s="482" t="str">
        <f>IF(Start!D25="","",Start!D25)</f>
        <v/>
      </c>
      <c r="D23" s="88" t="str">
        <f>IF(Start!E25="","",Start!E25)</f>
        <v/>
      </c>
      <c r="E23" s="236" t="str">
        <f>IF(Start!F25="","",Start!F25)</f>
        <v/>
      </c>
      <c r="F23" s="586"/>
      <c r="G23" s="587"/>
      <c r="H23" s="588"/>
      <c r="I23" s="254"/>
      <c r="J23" s="134" t="s">
        <v>20</v>
      </c>
      <c r="K23" s="255"/>
      <c r="L23" s="586"/>
      <c r="M23" s="589"/>
      <c r="N23" s="588"/>
      <c r="O23" s="133"/>
      <c r="P23" s="134" t="s">
        <v>21</v>
      </c>
    </row>
    <row r="24" spans="2:16" ht="18" customHeight="1" x14ac:dyDescent="0.2">
      <c r="B24" s="254" t="s">
        <v>89</v>
      </c>
      <c r="C24" s="482" t="str">
        <f>IF(Start!D26="","",Start!D26)</f>
        <v/>
      </c>
      <c r="D24" s="88" t="str">
        <f>IF(Start!E26="","",Start!E26)</f>
        <v/>
      </c>
      <c r="E24" s="236" t="str">
        <f>IF(Start!F26="","",Start!F26)</f>
        <v/>
      </c>
      <c r="F24" s="586"/>
      <c r="G24" s="587"/>
      <c r="H24" s="588"/>
      <c r="I24" s="254"/>
      <c r="J24" s="134" t="s">
        <v>21</v>
      </c>
      <c r="K24" s="255"/>
      <c r="L24" s="586"/>
      <c r="M24" s="589"/>
      <c r="N24" s="588"/>
      <c r="O24" s="133"/>
      <c r="P24" s="134" t="s">
        <v>20</v>
      </c>
    </row>
    <row r="25" spans="2:16" ht="18" customHeight="1" x14ac:dyDescent="0.2">
      <c r="B25" s="256" t="s">
        <v>90</v>
      </c>
      <c r="C25" s="481" t="str">
        <f>IF(Start!D27="","",Start!D27)</f>
        <v/>
      </c>
      <c r="D25" s="78" t="str">
        <f>IF(Start!E27="","",Start!E27)</f>
        <v/>
      </c>
      <c r="E25" s="237" t="str">
        <f>IF(Start!F27="","",Start!F27)</f>
        <v/>
      </c>
      <c r="F25" s="582"/>
      <c r="G25" s="583"/>
      <c r="H25" s="584"/>
      <c r="I25" s="256"/>
      <c r="J25" s="138" t="s">
        <v>20</v>
      </c>
      <c r="K25" s="253"/>
      <c r="L25" s="582"/>
      <c r="M25" s="585"/>
      <c r="N25" s="584"/>
      <c r="O25" s="136"/>
      <c r="P25" s="138" t="s">
        <v>21</v>
      </c>
    </row>
    <row r="26" spans="2:16" ht="18" customHeight="1" x14ac:dyDescent="0.2">
      <c r="B26" s="256" t="s">
        <v>91</v>
      </c>
      <c r="C26" s="481" t="str">
        <f>IF(Start!D28="","",Start!D28)</f>
        <v/>
      </c>
      <c r="D26" s="78" t="str">
        <f>IF(Start!E28="","",Start!E28)</f>
        <v/>
      </c>
      <c r="E26" s="237" t="str">
        <f>IF(Start!F28="","",Start!F28)</f>
        <v/>
      </c>
      <c r="F26" s="582"/>
      <c r="G26" s="583"/>
      <c r="H26" s="584"/>
      <c r="I26" s="256"/>
      <c r="J26" s="138" t="s">
        <v>21</v>
      </c>
      <c r="K26" s="253"/>
      <c r="L26" s="582"/>
      <c r="M26" s="585"/>
      <c r="N26" s="584"/>
      <c r="O26" s="136"/>
      <c r="P26" s="138" t="s">
        <v>20</v>
      </c>
    </row>
    <row r="27" spans="2:16" ht="18" customHeight="1" x14ac:dyDescent="0.2">
      <c r="B27" s="254" t="s">
        <v>92</v>
      </c>
      <c r="C27" s="482" t="str">
        <f>IF(Start!D29="","",Start!D29)</f>
        <v/>
      </c>
      <c r="D27" s="88" t="str">
        <f>IF(Start!E29="","",Start!E29)</f>
        <v/>
      </c>
      <c r="E27" s="236" t="str">
        <f>IF(Start!F29="","",Start!F29)</f>
        <v/>
      </c>
      <c r="F27" s="586"/>
      <c r="G27" s="587"/>
      <c r="H27" s="588"/>
      <c r="I27" s="254"/>
      <c r="J27" s="134" t="s">
        <v>20</v>
      </c>
      <c r="K27" s="255"/>
      <c r="L27" s="586"/>
      <c r="M27" s="589"/>
      <c r="N27" s="588"/>
      <c r="O27" s="133"/>
      <c r="P27" s="134" t="s">
        <v>21</v>
      </c>
    </row>
    <row r="28" spans="2:16" ht="18" customHeight="1" x14ac:dyDescent="0.2">
      <c r="B28" s="254" t="s">
        <v>93</v>
      </c>
      <c r="C28" s="482" t="str">
        <f>IF(Start!D30="","",Start!D30)</f>
        <v/>
      </c>
      <c r="D28" s="88" t="str">
        <f>IF(Start!E30="","",Start!E30)</f>
        <v/>
      </c>
      <c r="E28" s="236" t="str">
        <f>IF(Start!F30="","",Start!F30)</f>
        <v/>
      </c>
      <c r="F28" s="586"/>
      <c r="G28" s="587"/>
      <c r="H28" s="588"/>
      <c r="I28" s="254"/>
      <c r="J28" s="134" t="s">
        <v>21</v>
      </c>
      <c r="K28" s="255"/>
      <c r="L28" s="586"/>
      <c r="M28" s="589"/>
      <c r="N28" s="588"/>
      <c r="O28" s="133"/>
      <c r="P28" s="134" t="s">
        <v>20</v>
      </c>
    </row>
    <row r="29" spans="2:16" s="270" customFormat="1" ht="18" customHeight="1" x14ac:dyDescent="0.2">
      <c r="B29" s="256" t="s">
        <v>94</v>
      </c>
      <c r="C29" s="481" t="str">
        <f>IF(Start!D31="","",Start!D31)</f>
        <v/>
      </c>
      <c r="D29" s="78" t="str">
        <f>IF(Start!E31="","",Start!E31)</f>
        <v/>
      </c>
      <c r="E29" s="237" t="str">
        <f>IF(Start!F31="","",Start!F31)</f>
        <v/>
      </c>
      <c r="F29" s="582"/>
      <c r="G29" s="583"/>
      <c r="H29" s="584"/>
      <c r="I29" s="252"/>
      <c r="J29" s="137" t="s">
        <v>20</v>
      </c>
      <c r="K29" s="253"/>
      <c r="L29" s="582"/>
      <c r="M29" s="585"/>
      <c r="N29" s="584"/>
      <c r="O29" s="136"/>
      <c r="P29" s="138" t="s">
        <v>21</v>
      </c>
    </row>
    <row r="30" spans="2:16" s="270" customFormat="1" ht="18" customHeight="1" x14ac:dyDescent="0.2">
      <c r="B30" s="256" t="s">
        <v>123</v>
      </c>
      <c r="C30" s="481" t="str">
        <f>IF(Start!D32="","",Start!D32)</f>
        <v/>
      </c>
      <c r="D30" s="78" t="str">
        <f>IF(Start!E32="","",Start!E32)</f>
        <v/>
      </c>
      <c r="E30" s="237" t="str">
        <f>IF(Start!F32="","",Start!F32)</f>
        <v/>
      </c>
      <c r="F30" s="582"/>
      <c r="G30" s="583"/>
      <c r="H30" s="584"/>
      <c r="I30" s="256"/>
      <c r="J30" s="138" t="s">
        <v>21</v>
      </c>
      <c r="K30" s="253"/>
      <c r="L30" s="582"/>
      <c r="M30" s="585"/>
      <c r="N30" s="584"/>
      <c r="O30" s="136"/>
      <c r="P30" s="138" t="s">
        <v>20</v>
      </c>
    </row>
    <row r="31" spans="2:16" s="270" customFormat="1" ht="18" customHeight="1" x14ac:dyDescent="0.2">
      <c r="B31" s="254" t="s">
        <v>124</v>
      </c>
      <c r="C31" s="482" t="str">
        <f>IF(Start!D33="","",Start!D33)</f>
        <v/>
      </c>
      <c r="D31" s="88" t="str">
        <f>IF(Start!E33="","",Start!E33)</f>
        <v/>
      </c>
      <c r="E31" s="236" t="str">
        <f>IF(Start!F33="","",Start!F33)</f>
        <v/>
      </c>
      <c r="F31" s="586"/>
      <c r="G31" s="587"/>
      <c r="H31" s="588"/>
      <c r="I31" s="572"/>
      <c r="J31" s="479" t="s">
        <v>20</v>
      </c>
      <c r="K31" s="255"/>
      <c r="L31" s="586"/>
      <c r="M31" s="589"/>
      <c r="N31" s="588"/>
      <c r="O31" s="133"/>
      <c r="P31" s="134" t="s">
        <v>21</v>
      </c>
    </row>
    <row r="32" spans="2:16" s="270" customFormat="1" ht="18" customHeight="1" x14ac:dyDescent="0.2">
      <c r="B32" s="254" t="s">
        <v>125</v>
      </c>
      <c r="C32" s="482" t="str">
        <f>IF(Start!D34="","",Start!D34)</f>
        <v/>
      </c>
      <c r="D32" s="88" t="str">
        <f>IF(Start!E34="","",Start!E34)</f>
        <v/>
      </c>
      <c r="E32" s="236" t="str">
        <f>IF(Start!F34="","",Start!F34)</f>
        <v/>
      </c>
      <c r="F32" s="586"/>
      <c r="G32" s="587"/>
      <c r="H32" s="588"/>
      <c r="I32" s="254"/>
      <c r="J32" s="134" t="s">
        <v>21</v>
      </c>
      <c r="K32" s="255"/>
      <c r="L32" s="586"/>
      <c r="M32" s="589"/>
      <c r="N32" s="588"/>
      <c r="O32" s="133"/>
      <c r="P32" s="134" t="s">
        <v>20</v>
      </c>
    </row>
    <row r="33" spans="2:16" ht="18" customHeight="1" x14ac:dyDescent="0.2">
      <c r="B33" s="256" t="s">
        <v>126</v>
      </c>
      <c r="C33" s="481" t="str">
        <f>IF(Start!D35="","",Start!D35)</f>
        <v/>
      </c>
      <c r="D33" s="78" t="str">
        <f>IF(Start!E35="","",Start!E35)</f>
        <v/>
      </c>
      <c r="E33" s="237" t="str">
        <f>IF(Start!F35="","",Start!F35)</f>
        <v/>
      </c>
      <c r="F33" s="582"/>
      <c r="G33" s="583"/>
      <c r="H33" s="584"/>
      <c r="I33" s="256"/>
      <c r="J33" s="138" t="s">
        <v>20</v>
      </c>
      <c r="K33" s="253"/>
      <c r="L33" s="582"/>
      <c r="M33" s="585"/>
      <c r="N33" s="584"/>
      <c r="O33" s="136"/>
      <c r="P33" s="138" t="s">
        <v>21</v>
      </c>
    </row>
    <row r="34" spans="2:16" s="270" customFormat="1" ht="18" customHeight="1" x14ac:dyDescent="0.2">
      <c r="B34" s="256" t="s">
        <v>127</v>
      </c>
      <c r="C34" s="481" t="str">
        <f>IF(Start!D36="","",Start!D36)</f>
        <v/>
      </c>
      <c r="D34" s="78" t="str">
        <f>IF(Start!E36="","",Start!E36)</f>
        <v/>
      </c>
      <c r="E34" s="237" t="str">
        <f>IF(Start!F36="","",Start!F36)</f>
        <v/>
      </c>
      <c r="F34" s="582"/>
      <c r="G34" s="583"/>
      <c r="H34" s="584"/>
      <c r="I34" s="256"/>
      <c r="J34" s="137" t="s">
        <v>21</v>
      </c>
      <c r="K34" s="253"/>
      <c r="L34" s="582"/>
      <c r="M34" s="585"/>
      <c r="N34" s="584"/>
      <c r="O34" s="136"/>
      <c r="P34" s="138" t="s">
        <v>20</v>
      </c>
    </row>
    <row r="35" spans="2:16" s="270" customFormat="1" ht="18" customHeight="1" x14ac:dyDescent="0.2">
      <c r="B35" s="254" t="s">
        <v>128</v>
      </c>
      <c r="C35" s="482" t="str">
        <f>IF(Start!D37="","",Start!D37)</f>
        <v/>
      </c>
      <c r="D35" s="88" t="str">
        <f>IF(Start!E37="","",Start!E37)</f>
        <v/>
      </c>
      <c r="E35" s="236" t="str">
        <f>IF(Start!F37="","",Start!F37)</f>
        <v/>
      </c>
      <c r="F35" s="586"/>
      <c r="G35" s="587"/>
      <c r="H35" s="588"/>
      <c r="I35" s="254"/>
      <c r="J35" s="479" t="s">
        <v>20</v>
      </c>
      <c r="K35" s="255"/>
      <c r="L35" s="586"/>
      <c r="M35" s="589"/>
      <c r="N35" s="588"/>
      <c r="O35" s="133"/>
      <c r="P35" s="134" t="s">
        <v>21</v>
      </c>
    </row>
    <row r="36" spans="2:16" ht="18" customHeight="1" x14ac:dyDescent="0.2">
      <c r="B36" s="254" t="s">
        <v>129</v>
      </c>
      <c r="C36" s="482" t="str">
        <f>IF(Start!D38="","",Start!D38)</f>
        <v/>
      </c>
      <c r="D36" s="88" t="str">
        <f>IF(Start!E38="","",Start!E38)</f>
        <v/>
      </c>
      <c r="E36" s="236" t="str">
        <f>IF(Start!F38="","",Start!F38)</f>
        <v/>
      </c>
      <c r="F36" s="586"/>
      <c r="G36" s="587"/>
      <c r="H36" s="588"/>
      <c r="I36" s="254"/>
      <c r="J36" s="134" t="s">
        <v>21</v>
      </c>
      <c r="K36" s="255"/>
      <c r="L36" s="586"/>
      <c r="M36" s="589"/>
      <c r="N36" s="588"/>
      <c r="O36" s="133"/>
      <c r="P36" s="134" t="s">
        <v>20</v>
      </c>
    </row>
    <row r="37" spans="2:16" s="270" customFormat="1" ht="18" customHeight="1" x14ac:dyDescent="0.2">
      <c r="B37" s="256" t="s">
        <v>130</v>
      </c>
      <c r="C37" s="481" t="str">
        <f>IF(Start!D39="","",Start!D39)</f>
        <v/>
      </c>
      <c r="D37" s="78" t="str">
        <f>IF(Start!E39="","",Start!E39)</f>
        <v/>
      </c>
      <c r="E37" s="237" t="str">
        <f>IF(Start!F39="","",Start!F39)</f>
        <v/>
      </c>
      <c r="F37" s="582"/>
      <c r="G37" s="583"/>
      <c r="H37" s="584"/>
      <c r="I37" s="256"/>
      <c r="J37" s="138" t="s">
        <v>20</v>
      </c>
      <c r="K37" s="253"/>
      <c r="L37" s="582"/>
      <c r="M37" s="585"/>
      <c r="N37" s="584"/>
      <c r="O37" s="136"/>
      <c r="P37" s="138" t="s">
        <v>21</v>
      </c>
    </row>
    <row r="38" spans="2:16" s="270" customFormat="1" ht="18" customHeight="1" x14ac:dyDescent="0.2">
      <c r="B38" s="256" t="s">
        <v>131</v>
      </c>
      <c r="C38" s="481" t="str">
        <f>IF(Start!D40="","",Start!D40)</f>
        <v/>
      </c>
      <c r="D38" s="78" t="str">
        <f>IF(Start!E40="","",Start!E40)</f>
        <v/>
      </c>
      <c r="E38" s="237" t="str">
        <f>IF(Start!F40="","",Start!F40)</f>
        <v/>
      </c>
      <c r="F38" s="582"/>
      <c r="G38" s="583"/>
      <c r="H38" s="584"/>
      <c r="I38" s="256"/>
      <c r="J38" s="138" t="s">
        <v>21</v>
      </c>
      <c r="K38" s="253"/>
      <c r="L38" s="582"/>
      <c r="M38" s="585"/>
      <c r="N38" s="584"/>
      <c r="O38" s="136"/>
      <c r="P38" s="138" t="s">
        <v>20</v>
      </c>
    </row>
    <row r="39" spans="2:16" ht="18" customHeight="1" x14ac:dyDescent="0.2">
      <c r="B39" s="254" t="s">
        <v>132</v>
      </c>
      <c r="C39" s="482" t="str">
        <f>IF(Start!D41="","",Start!D41)</f>
        <v/>
      </c>
      <c r="D39" s="88" t="str">
        <f>IF(Start!E41="","",Start!E41)</f>
        <v/>
      </c>
      <c r="E39" s="236" t="str">
        <f>IF(Start!F41="","",Start!F41)</f>
        <v/>
      </c>
      <c r="F39" s="586"/>
      <c r="G39" s="587"/>
      <c r="H39" s="588"/>
      <c r="I39" s="254"/>
      <c r="J39" s="134" t="s">
        <v>20</v>
      </c>
      <c r="K39" s="255"/>
      <c r="L39" s="586"/>
      <c r="M39" s="589"/>
      <c r="N39" s="588"/>
      <c r="O39" s="133"/>
      <c r="P39" s="134" t="s">
        <v>21</v>
      </c>
    </row>
    <row r="40" spans="2:16" s="270" customFormat="1" ht="18" customHeight="1" x14ac:dyDescent="0.2">
      <c r="B40" s="254" t="s">
        <v>133</v>
      </c>
      <c r="C40" s="482" t="str">
        <f>IF(Start!D42="","",Start!D42)</f>
        <v/>
      </c>
      <c r="D40" s="88" t="str">
        <f>IF(Start!E42="","",Start!E42)</f>
        <v/>
      </c>
      <c r="E40" s="236" t="str">
        <f>IF(Start!F42="","",Start!F42)</f>
        <v/>
      </c>
      <c r="F40" s="586"/>
      <c r="G40" s="587"/>
      <c r="H40" s="588"/>
      <c r="I40" s="254"/>
      <c r="J40" s="134" t="s">
        <v>21</v>
      </c>
      <c r="K40" s="255"/>
      <c r="L40" s="586"/>
      <c r="M40" s="589"/>
      <c r="N40" s="588"/>
      <c r="O40" s="133"/>
      <c r="P40" s="134" t="s">
        <v>20</v>
      </c>
    </row>
    <row r="41" spans="2:16" s="270" customFormat="1" ht="18" customHeight="1" x14ac:dyDescent="0.2">
      <c r="B41" s="256" t="s">
        <v>134</v>
      </c>
      <c r="C41" s="481" t="str">
        <f>IF(Start!D43="","",Start!D43)</f>
        <v/>
      </c>
      <c r="D41" s="78" t="str">
        <f>IF(Start!E43="","",Start!E43)</f>
        <v/>
      </c>
      <c r="E41" s="237" t="str">
        <f>IF(Start!F43="","",Start!F43)</f>
        <v/>
      </c>
      <c r="F41" s="582"/>
      <c r="G41" s="583"/>
      <c r="H41" s="584"/>
      <c r="I41" s="256"/>
      <c r="J41" s="138" t="s">
        <v>20</v>
      </c>
      <c r="K41" s="253"/>
      <c r="L41" s="582"/>
      <c r="M41" s="585"/>
      <c r="N41" s="584"/>
      <c r="O41" s="136"/>
      <c r="P41" s="138" t="s">
        <v>21</v>
      </c>
    </row>
    <row r="42" spans="2:16" ht="18" customHeight="1" x14ac:dyDescent="0.2">
      <c r="B42" s="256" t="s">
        <v>135</v>
      </c>
      <c r="C42" s="481" t="str">
        <f>IF(Start!D44="","",Start!D44)</f>
        <v/>
      </c>
      <c r="D42" s="78" t="str">
        <f>IF(Start!E44="","",Start!E44)</f>
        <v/>
      </c>
      <c r="E42" s="237" t="str">
        <f>IF(Start!F44="","",Start!F44)</f>
        <v/>
      </c>
      <c r="F42" s="582"/>
      <c r="G42" s="583"/>
      <c r="H42" s="584"/>
      <c r="I42" s="256"/>
      <c r="J42" s="138" t="s">
        <v>21</v>
      </c>
      <c r="K42" s="253"/>
      <c r="L42" s="582"/>
      <c r="M42" s="585"/>
      <c r="N42" s="584"/>
      <c r="O42" s="136"/>
      <c r="P42" s="138" t="s">
        <v>20</v>
      </c>
    </row>
    <row r="43" spans="2:16" s="270" customFormat="1" ht="18" customHeight="1" x14ac:dyDescent="0.2">
      <c r="B43" s="254" t="s">
        <v>136</v>
      </c>
      <c r="C43" s="482" t="str">
        <f>IF(Start!D45="","",Start!D45)</f>
        <v/>
      </c>
      <c r="D43" s="88" t="str">
        <f>IF(Start!E45="","",Start!E45)</f>
        <v/>
      </c>
      <c r="E43" s="236" t="str">
        <f>IF(Start!F45="","",Start!F45)</f>
        <v/>
      </c>
      <c r="F43" s="586"/>
      <c r="G43" s="587"/>
      <c r="H43" s="588"/>
      <c r="I43" s="254"/>
      <c r="J43" s="134" t="s">
        <v>20</v>
      </c>
      <c r="K43" s="255"/>
      <c r="L43" s="586"/>
      <c r="M43" s="589"/>
      <c r="N43" s="588"/>
      <c r="O43" s="133"/>
      <c r="P43" s="134" t="s">
        <v>21</v>
      </c>
    </row>
    <row r="44" spans="2:16" s="270" customFormat="1" ht="18" customHeight="1" x14ac:dyDescent="0.2">
      <c r="B44" s="254" t="s">
        <v>137</v>
      </c>
      <c r="C44" s="482" t="str">
        <f>IF(Start!D46="","",Start!D46)</f>
        <v/>
      </c>
      <c r="D44" s="88" t="str">
        <f>IF(Start!E46="","",Start!E46)</f>
        <v/>
      </c>
      <c r="E44" s="236" t="str">
        <f>IF(Start!F46="","",Start!F46)</f>
        <v/>
      </c>
      <c r="F44" s="586"/>
      <c r="G44" s="587"/>
      <c r="H44" s="588"/>
      <c r="I44" s="254"/>
      <c r="J44" s="134" t="s">
        <v>21</v>
      </c>
      <c r="K44" s="255"/>
      <c r="L44" s="586"/>
      <c r="M44" s="589"/>
      <c r="N44" s="588"/>
      <c r="O44" s="133"/>
      <c r="P44" s="134" t="s">
        <v>20</v>
      </c>
    </row>
    <row r="45" spans="2:16" ht="18" customHeight="1" x14ac:dyDescent="0.2">
      <c r="B45" s="256" t="s">
        <v>138</v>
      </c>
      <c r="C45" s="481" t="str">
        <f>IF(Start!D47="","",Start!D47)</f>
        <v/>
      </c>
      <c r="D45" s="78" t="str">
        <f>IF(Start!E47="","",Start!E47)</f>
        <v/>
      </c>
      <c r="E45" s="237" t="str">
        <f>IF(Start!F47="","",Start!F47)</f>
        <v/>
      </c>
      <c r="F45" s="582"/>
      <c r="G45" s="583"/>
      <c r="H45" s="584"/>
      <c r="I45" s="256"/>
      <c r="J45" s="138" t="s">
        <v>20</v>
      </c>
      <c r="K45" s="253"/>
      <c r="L45" s="582"/>
      <c r="M45" s="585"/>
      <c r="N45" s="584"/>
      <c r="O45" s="136"/>
      <c r="P45" s="138" t="s">
        <v>21</v>
      </c>
    </row>
    <row r="46" spans="2:16" ht="18" customHeight="1" x14ac:dyDescent="0.2">
      <c r="B46" s="256" t="s">
        <v>139</v>
      </c>
      <c r="C46" s="481" t="str">
        <f>IF(Start!D48="","",Start!D48)</f>
        <v/>
      </c>
      <c r="D46" s="78" t="str">
        <f>IF(Start!E48="","",Start!E48)</f>
        <v/>
      </c>
      <c r="E46" s="237" t="str">
        <f>IF(Start!F48="","",Start!F48)</f>
        <v/>
      </c>
      <c r="F46" s="582"/>
      <c r="G46" s="583"/>
      <c r="H46" s="584"/>
      <c r="I46" s="256"/>
      <c r="J46" s="138" t="s">
        <v>21</v>
      </c>
      <c r="K46" s="253"/>
      <c r="L46" s="582"/>
      <c r="M46" s="585"/>
      <c r="N46" s="584"/>
      <c r="O46" s="136"/>
      <c r="P46" s="138" t="s">
        <v>20</v>
      </c>
    </row>
    <row r="47" spans="2:16" ht="18" customHeight="1" x14ac:dyDescent="0.2">
      <c r="B47" s="254" t="s">
        <v>140</v>
      </c>
      <c r="C47" s="482" t="str">
        <f>IF(Start!D49="","",Start!D49)</f>
        <v/>
      </c>
      <c r="D47" s="88" t="str">
        <f>IF(Start!E49="","",Start!E49)</f>
        <v/>
      </c>
      <c r="E47" s="236" t="str">
        <f>IF(Start!F49="","",Start!F49)</f>
        <v/>
      </c>
      <c r="F47" s="586"/>
      <c r="G47" s="587"/>
      <c r="H47" s="588"/>
      <c r="I47" s="254"/>
      <c r="J47" s="134" t="s">
        <v>20</v>
      </c>
      <c r="K47" s="255"/>
      <c r="L47" s="586"/>
      <c r="M47" s="589"/>
      <c r="N47" s="588"/>
      <c r="O47" s="133"/>
      <c r="P47" s="134" t="s">
        <v>21</v>
      </c>
    </row>
    <row r="48" spans="2:16" ht="18" customHeight="1" x14ac:dyDescent="0.2">
      <c r="B48" s="254" t="s">
        <v>141</v>
      </c>
      <c r="C48" s="482" t="str">
        <f>IF(Start!D50="","",Start!D50)</f>
        <v/>
      </c>
      <c r="D48" s="88" t="str">
        <f>IF(Start!E50="","",Start!E50)</f>
        <v/>
      </c>
      <c r="E48" s="236" t="str">
        <f>IF(Start!F50="","",Start!F50)</f>
        <v/>
      </c>
      <c r="F48" s="586"/>
      <c r="G48" s="587"/>
      <c r="H48" s="588"/>
      <c r="I48" s="254"/>
      <c r="J48" s="134" t="s">
        <v>21</v>
      </c>
      <c r="K48" s="255"/>
      <c r="L48" s="586"/>
      <c r="M48" s="589"/>
      <c r="N48" s="588"/>
      <c r="O48" s="133"/>
      <c r="P48" s="134" t="s">
        <v>20</v>
      </c>
    </row>
    <row r="49" spans="2:16" ht="18" customHeight="1" x14ac:dyDescent="0.2">
      <c r="B49" s="256" t="s">
        <v>142</v>
      </c>
      <c r="C49" s="481" t="str">
        <f>IF(Start!D51="","",Start!D51)</f>
        <v/>
      </c>
      <c r="D49" s="78" t="str">
        <f>IF(Start!E51="","",Start!E51)</f>
        <v/>
      </c>
      <c r="E49" s="237" t="str">
        <f>IF(Start!F51="","",Start!F51)</f>
        <v/>
      </c>
      <c r="F49" s="582"/>
      <c r="G49" s="583"/>
      <c r="H49" s="584"/>
      <c r="I49" s="256"/>
      <c r="J49" s="138" t="s">
        <v>20</v>
      </c>
      <c r="K49" s="253"/>
      <c r="L49" s="582"/>
      <c r="M49" s="585"/>
      <c r="N49" s="584"/>
      <c r="O49" s="136"/>
      <c r="P49" s="138" t="s">
        <v>21</v>
      </c>
    </row>
    <row r="50" spans="2:16" ht="18" customHeight="1" x14ac:dyDescent="0.2">
      <c r="B50" s="256" t="s">
        <v>143</v>
      </c>
      <c r="C50" s="481" t="str">
        <f>IF(Start!D52="","",Start!D52)</f>
        <v/>
      </c>
      <c r="D50" s="78" t="str">
        <f>IF(Start!E52="","",Start!E52)</f>
        <v/>
      </c>
      <c r="E50" s="237" t="str">
        <f>IF(Start!F52="","",Start!F52)</f>
        <v/>
      </c>
      <c r="F50" s="582"/>
      <c r="G50" s="583"/>
      <c r="H50" s="584"/>
      <c r="I50" s="256"/>
      <c r="J50" s="138" t="s">
        <v>21</v>
      </c>
      <c r="K50" s="253"/>
      <c r="L50" s="582"/>
      <c r="M50" s="585"/>
      <c r="N50" s="584"/>
      <c r="O50" s="136"/>
      <c r="P50" s="138" t="s">
        <v>20</v>
      </c>
    </row>
    <row r="51" spans="2:16" ht="18" customHeight="1" x14ac:dyDescent="0.2">
      <c r="B51" s="254" t="s">
        <v>144</v>
      </c>
      <c r="C51" s="482" t="str">
        <f>IF(Start!D53="","",Start!D53)</f>
        <v/>
      </c>
      <c r="D51" s="88" t="str">
        <f>IF(Start!E53="","",Start!E53)</f>
        <v/>
      </c>
      <c r="E51" s="236" t="str">
        <f>IF(Start!F53="","",Start!F53)</f>
        <v/>
      </c>
      <c r="F51" s="586"/>
      <c r="G51" s="587"/>
      <c r="H51" s="588"/>
      <c r="I51" s="254"/>
      <c r="J51" s="134" t="s">
        <v>20</v>
      </c>
      <c r="K51" s="255"/>
      <c r="L51" s="586"/>
      <c r="M51" s="589"/>
      <c r="N51" s="588"/>
      <c r="O51" s="133"/>
      <c r="P51" s="134" t="s">
        <v>21</v>
      </c>
    </row>
    <row r="52" spans="2:16" ht="18" customHeight="1" x14ac:dyDescent="0.2">
      <c r="B52" s="254" t="s">
        <v>145</v>
      </c>
      <c r="C52" s="482" t="str">
        <f>IF(Start!D54="","",Start!D54)</f>
        <v/>
      </c>
      <c r="D52" s="88" t="str">
        <f>IF(Start!E54="","",Start!E54)</f>
        <v/>
      </c>
      <c r="E52" s="236" t="str">
        <f>IF(Start!F54="","",Start!F54)</f>
        <v/>
      </c>
      <c r="F52" s="586"/>
      <c r="G52" s="587"/>
      <c r="H52" s="588"/>
      <c r="I52" s="254"/>
      <c r="J52" s="134" t="s">
        <v>21</v>
      </c>
      <c r="K52" s="255"/>
      <c r="L52" s="586"/>
      <c r="M52" s="589"/>
      <c r="N52" s="588"/>
      <c r="O52" s="133"/>
      <c r="P52" s="134" t="s">
        <v>20</v>
      </c>
    </row>
    <row r="53" spans="2:16" ht="18" customHeight="1" x14ac:dyDescent="0.2">
      <c r="B53" s="256" t="s">
        <v>146</v>
      </c>
      <c r="C53" s="481" t="str">
        <f>IF(Start!D55="","",Start!D55)</f>
        <v/>
      </c>
      <c r="D53" s="78" t="str">
        <f>IF(Start!E55="","",Start!E55)</f>
        <v/>
      </c>
      <c r="E53" s="237" t="str">
        <f>IF(Start!F55="","",Start!F55)</f>
        <v/>
      </c>
      <c r="F53" s="582"/>
      <c r="G53" s="583"/>
      <c r="H53" s="584"/>
      <c r="I53" s="256"/>
      <c r="J53" s="138" t="s">
        <v>20</v>
      </c>
      <c r="K53" s="253"/>
      <c r="L53" s="582"/>
      <c r="M53" s="585"/>
      <c r="N53" s="584"/>
      <c r="O53" s="136"/>
      <c r="P53" s="138" t="s">
        <v>21</v>
      </c>
    </row>
    <row r="54" spans="2:16" ht="18" customHeight="1" thickBot="1" x14ac:dyDescent="0.25">
      <c r="B54" s="257" t="s">
        <v>147</v>
      </c>
      <c r="C54" s="484" t="str">
        <f>IF(Start!D56="","",Start!D56)</f>
        <v/>
      </c>
      <c r="D54" s="232" t="str">
        <f>IF(Start!E56="","",Start!E56)</f>
        <v/>
      </c>
      <c r="E54" s="478" t="str">
        <f>IF(Start!F56="","",Start!F56)</f>
        <v/>
      </c>
      <c r="F54" s="590"/>
      <c r="G54" s="591"/>
      <c r="H54" s="592"/>
      <c r="I54" s="257"/>
      <c r="J54" s="196" t="s">
        <v>21</v>
      </c>
      <c r="K54" s="258"/>
      <c r="L54" s="590"/>
      <c r="M54" s="593"/>
      <c r="N54" s="592"/>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5"/>
  <dimension ref="B1:AF54"/>
  <sheetViews>
    <sheetView showGridLines="0" showRowColHeaders="0" workbookViewId="0"/>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30" width="5.5703125" style="275" customWidth="1"/>
    <col min="31" max="32" width="6.5703125" style="275" customWidth="1"/>
    <col min="33" max="16384" width="5.5703125" style="275"/>
  </cols>
  <sheetData>
    <row r="1" spans="2:25" ht="26.25" x14ac:dyDescent="0.2">
      <c r="B1" s="643" t="s">
        <v>109</v>
      </c>
      <c r="C1" s="643"/>
      <c r="D1" s="643"/>
      <c r="E1" s="643"/>
      <c r="F1" s="643"/>
      <c r="G1" s="643"/>
      <c r="H1" s="643"/>
      <c r="I1" s="643"/>
      <c r="J1" s="643"/>
      <c r="K1" s="643"/>
      <c r="L1" s="643"/>
      <c r="M1" s="643"/>
      <c r="N1" s="643"/>
      <c r="O1" s="643"/>
      <c r="P1" s="643"/>
      <c r="Q1" s="643"/>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Dorky mladší</v>
      </c>
      <c r="G3" s="644" t="s">
        <v>15</v>
      </c>
      <c r="H3" s="645"/>
      <c r="I3" s="645"/>
      <c r="J3" s="646"/>
      <c r="L3" s="644" t="s">
        <v>16</v>
      </c>
      <c r="M3" s="645"/>
      <c r="N3" s="645"/>
      <c r="O3" s="646"/>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Hájková Andrea</v>
      </c>
      <c r="E5" s="233" t="str">
        <f>IF(Start!E7="","",Start!E7)</f>
        <v>Choceň</v>
      </c>
      <c r="F5" s="240" t="str">
        <f>IF(Start!F7="","",Start!F7)</f>
        <v>UO</v>
      </c>
      <c r="G5" s="247">
        <v>19.46</v>
      </c>
      <c r="H5" s="40"/>
      <c r="I5" s="42"/>
      <c r="J5" s="33">
        <f>IF($D5="","",IF(OR($G5="DNF",$H5="DNF",$I5="DNF",AND($G5="",$H5="",$I5="")),"DNF",IF(OR($G5="NP",$H5="NP",$I5="NP"),"NP",IF(ISERROR(MEDIAN($G5:$I5)),"DNF",IF(OR($G5="X",$H5="X",$I5="X",$G5="",$H5="",$I5="",$G5="x",$H5="x",$I5="x"),MAX($G5:$I5),MEDIAN($G5:$I5))))))</f>
        <v>19.46</v>
      </c>
      <c r="K5" s="34"/>
      <c r="L5" s="40">
        <v>19.47</v>
      </c>
      <c r="M5" s="41"/>
      <c r="N5" s="42"/>
      <c r="O5" s="33">
        <f>IF($D5="","",IF(OR($L5="DNF",$M5="DNF",$N5="DNF",AND($L5="",$M5="",$N5="")),"DNF",IF(OR($L5="NP",$M5="NP",$N5="NP"),"NP",IF(ISERROR(MEDIAN($L5:$N5)),"DNF",IF(OR($L5="X",$M5="X",$N5="X",$L5="",$M5="",$N5="",$L5="x",$M5="x",$N5="x"),MAX($L5:$N5),MEDIAN($L5:$N5))))))</f>
        <v>19.47</v>
      </c>
      <c r="P5" s="285"/>
      <c r="Q5" s="34">
        <f>IF(D5="","",IF(OR(AND(J5="NP",O5="NP"),AND(J5="DNF",O5="DNF")),J5,IF(AND(J5="NP",O5="DNF"),J5,IF(AND(J5="DNF",O5="NP"),O5,MIN(J5,O5)))))</f>
        <v>19.46</v>
      </c>
      <c r="S5" s="181">
        <f t="shared" ref="S5:S54" si="0">IF(D5="","",IF(OR(Q5="NP",Q5="DNF"),Q5,RANK(Q5,Q$5:Q$54,1)))</f>
        <v>2</v>
      </c>
      <c r="U5" s="181">
        <f t="shared" ref="U5:U54" si="1">IF(D5="","",IF(Q5="NP",MAX(S$5:S$54)+1,IF(Q5="DNF",MAX(S$5:S$54)+COUNTIF(S$5:S$54,"NP")+1,RANK(Q5,Q$5:Q$54,1))))</f>
        <v>2</v>
      </c>
      <c r="W5" s="95">
        <f>IF($D5="",9000,MAX(J5,O5)+(COUNTIF($J5:$J5,"NP")*600)+(COUNTIF($O5:$O5,"NP")*600)+(COUNTIF($J5:$J5,"DNF")*3600)+(COUNTIF($O5:$O5,"DNF")*3600))</f>
        <v>19.47</v>
      </c>
      <c r="X5" s="286"/>
      <c r="Y5" s="286"/>
    </row>
    <row r="6" spans="2:25" s="277" customFormat="1" ht="18" customHeight="1" x14ac:dyDescent="0.2">
      <c r="B6" s="76">
        <v>2</v>
      </c>
      <c r="C6" s="209">
        <f>IF(Start!C8="","",Start!C8)</f>
        <v>2</v>
      </c>
      <c r="D6" s="78" t="str">
        <f>IF(Start!D8="","",Start!D8)</f>
        <v>Hrochová Eliška</v>
      </c>
      <c r="E6" s="78" t="str">
        <f>IF(Start!E8="","",Start!E8)</f>
        <v>Horní Roveň</v>
      </c>
      <c r="F6" s="237" t="str">
        <f>IF(Start!F8="","",Start!F8)</f>
        <v>PA</v>
      </c>
      <c r="G6" s="248">
        <v>21.33</v>
      </c>
      <c r="H6" s="79"/>
      <c r="I6" s="81"/>
      <c r="J6" s="113">
        <f t="shared" ref="J6:J54" si="2">IF($D6="","",IF(OR($G6="DNF",$H6="DNF",$I6="DNF",AND($G6="",$H6="",$I6="")),"DNF",IF(OR($G6="NP",$H6="NP",$I6="NP"),"NP",IF(ISERROR(MEDIAN($G6:$I6)),"DNF",IF(OR($G6="X",$H6="X",$I6="X",$G6="",$H6="",$I6="",$G6="x",$H6="x",$I6="x"),MAX($G6:$I6),MEDIAN($G6:$I6))))))</f>
        <v>21.33</v>
      </c>
      <c r="K6" s="83"/>
      <c r="L6" s="79">
        <v>22.07</v>
      </c>
      <c r="M6" s="80"/>
      <c r="N6" s="81"/>
      <c r="O6" s="82">
        <f t="shared" ref="O6:O54" si="3">IF($D6="","",IF(OR($L6="DNF",$M6="DNF",$N6="DNF",AND($L6="",$M6="",$N6="")),"DNF",IF(OR($L6="NP",$M6="NP",$N6="NP"),"NP",IF(ISERROR(MEDIAN($L6:$N6)),"DNF",IF(OR($L6="X",$M6="X",$N6="X",$L6="",$M6="",$N6="",$L6="x",$M6="x",$N6="x"),MAX($L6:$N6),MEDIAN($L6:$N6))))))</f>
        <v>22.07</v>
      </c>
      <c r="P6" s="287"/>
      <c r="Q6" s="83">
        <f t="shared" ref="Q6:Q54" si="4">IF(D6="","",IF(OR(AND(J6="NP",O6="NP"),AND(J6="DNF",O6="DNF")),J6,IF(AND(J6="NP",O6="DNF"),J6,IF(AND(J6="DNF",O6="NP"),O6,MIN(J6,O6)))))</f>
        <v>21.33</v>
      </c>
      <c r="R6" s="278"/>
      <c r="S6" s="91">
        <f t="shared" si="0"/>
        <v>6</v>
      </c>
      <c r="T6" s="278"/>
      <c r="U6" s="91">
        <f t="shared" si="1"/>
        <v>6</v>
      </c>
      <c r="V6" s="278"/>
      <c r="W6" s="86">
        <f t="shared" ref="W6:W54" si="5">IF($D6="",9000,MAX(J6,O6)+(COUNTIF($J6:$J6,"NP")*600)+(COUNTIF($O6:$O6,"NP")*600)+(COUNTIF($J6:$J6,"DNF")*3600)+(COUNTIF($O6:$O6,"DNF")*3600))</f>
        <v>22.07</v>
      </c>
    </row>
    <row r="7" spans="2:25" s="277" customFormat="1" ht="18" customHeight="1" x14ac:dyDescent="0.2">
      <c r="B7" s="58">
        <v>3</v>
      </c>
      <c r="C7" s="210">
        <f>IF(Start!C9="","",Start!C9)</f>
        <v>3</v>
      </c>
      <c r="D7" s="234" t="str">
        <f>IF(Start!D9="","",Start!D9)</f>
        <v>Novotná Leona</v>
      </c>
      <c r="E7" s="234" t="str">
        <f>IF(Start!E9="","",Start!E9)</f>
        <v>Skuteč</v>
      </c>
      <c r="F7" s="239" t="str">
        <f>IF(Start!F9="","",Start!F9)</f>
        <v>CR</v>
      </c>
      <c r="G7" s="249">
        <v>18.71</v>
      </c>
      <c r="H7" s="43"/>
      <c r="I7" s="45"/>
      <c r="J7" s="35">
        <f t="shared" si="2"/>
        <v>18.71</v>
      </c>
      <c r="K7" s="36"/>
      <c r="L7" s="43">
        <v>18.97</v>
      </c>
      <c r="M7" s="44"/>
      <c r="N7" s="45"/>
      <c r="O7" s="35">
        <f t="shared" si="3"/>
        <v>18.97</v>
      </c>
      <c r="P7" s="288"/>
      <c r="Q7" s="36">
        <f t="shared" si="4"/>
        <v>18.71</v>
      </c>
      <c r="R7" s="278"/>
      <c r="S7" s="91">
        <f t="shared" si="0"/>
        <v>1</v>
      </c>
      <c r="T7" s="278"/>
      <c r="U7" s="91">
        <f t="shared" si="1"/>
        <v>1</v>
      </c>
      <c r="V7" s="278"/>
      <c r="W7" s="86">
        <f t="shared" si="5"/>
        <v>18.97</v>
      </c>
    </row>
    <row r="8" spans="2:25" ht="18" customHeight="1" x14ac:dyDescent="0.2">
      <c r="B8" s="76">
        <v>4</v>
      </c>
      <c r="C8" s="209">
        <f>IF(Start!C10="","",Start!C10)</f>
        <v>4</v>
      </c>
      <c r="D8" s="78" t="str">
        <f>IF(Start!D10="","",Start!D10)</f>
        <v>Dudková Martina</v>
      </c>
      <c r="E8" s="78" t="str">
        <f>IF(Start!E10="","",Start!E10)</f>
        <v>Lukavice</v>
      </c>
      <c r="F8" s="237" t="str">
        <f>IF(Start!F10="","",Start!F10)</f>
        <v>UO</v>
      </c>
      <c r="G8" s="248">
        <v>19.510000000000002</v>
      </c>
      <c r="H8" s="79"/>
      <c r="I8" s="81"/>
      <c r="J8" s="82">
        <f t="shared" si="2"/>
        <v>19.510000000000002</v>
      </c>
      <c r="K8" s="83"/>
      <c r="L8" s="79">
        <v>19.899999999999999</v>
      </c>
      <c r="M8" s="80"/>
      <c r="N8" s="81"/>
      <c r="O8" s="82">
        <f t="shared" si="3"/>
        <v>19.899999999999999</v>
      </c>
      <c r="P8" s="287"/>
      <c r="Q8" s="83">
        <f t="shared" si="4"/>
        <v>19.510000000000002</v>
      </c>
      <c r="S8" s="91">
        <f t="shared" si="0"/>
        <v>3</v>
      </c>
      <c r="U8" s="91">
        <f t="shared" si="1"/>
        <v>3</v>
      </c>
      <c r="W8" s="86">
        <f t="shared" si="5"/>
        <v>19.899999999999999</v>
      </c>
    </row>
    <row r="9" spans="2:25" s="277" customFormat="1" ht="18" customHeight="1" x14ac:dyDescent="0.2">
      <c r="B9" s="58">
        <v>5</v>
      </c>
      <c r="C9" s="210">
        <f>IF(Start!C11="","",Start!C11)</f>
        <v>5</v>
      </c>
      <c r="D9" s="234" t="str">
        <f>IF(Start!D11="","",Start!D11)</f>
        <v>Urbancová Petra</v>
      </c>
      <c r="E9" s="234" t="str">
        <f>IF(Start!E11="","",Start!E11)</f>
        <v>Pardubice - město</v>
      </c>
      <c r="F9" s="239" t="str">
        <f>IF(Start!F11="","",Start!F11)</f>
        <v>PA</v>
      </c>
      <c r="G9" s="249">
        <v>20.8</v>
      </c>
      <c r="H9" s="43"/>
      <c r="I9" s="45"/>
      <c r="J9" s="35">
        <f t="shared" si="2"/>
        <v>20.8</v>
      </c>
      <c r="K9" s="36"/>
      <c r="L9" s="43">
        <v>20.57</v>
      </c>
      <c r="M9" s="44"/>
      <c r="N9" s="45"/>
      <c r="O9" s="35">
        <f t="shared" si="3"/>
        <v>20.57</v>
      </c>
      <c r="P9" s="288"/>
      <c r="Q9" s="36">
        <f t="shared" si="4"/>
        <v>20.57</v>
      </c>
      <c r="R9" s="278"/>
      <c r="S9" s="91">
        <f t="shared" si="0"/>
        <v>5</v>
      </c>
      <c r="T9" s="278"/>
      <c r="U9" s="91">
        <f t="shared" si="1"/>
        <v>5</v>
      </c>
      <c r="V9" s="278"/>
      <c r="W9" s="86">
        <f t="shared" si="5"/>
        <v>20.8</v>
      </c>
    </row>
    <row r="10" spans="2:25" s="277" customFormat="1" ht="18" customHeight="1" x14ac:dyDescent="0.2">
      <c r="B10" s="76">
        <v>6</v>
      </c>
      <c r="C10" s="209">
        <f>IF(Start!C12="","",Start!C12)</f>
        <v>6</v>
      </c>
      <c r="D10" s="78" t="str">
        <f>IF(Start!D12="","",Start!D12)</f>
        <v>Lupoměská Lucie</v>
      </c>
      <c r="E10" s="78" t="str">
        <f>IF(Start!E12="","",Start!E12)</f>
        <v>Vinary</v>
      </c>
      <c r="F10" s="237" t="str">
        <f>IF(Start!F12="","",Start!F12)</f>
        <v>CR</v>
      </c>
      <c r="G10" s="248">
        <v>24.46</v>
      </c>
      <c r="H10" s="79"/>
      <c r="I10" s="81"/>
      <c r="J10" s="82">
        <f t="shared" si="2"/>
        <v>24.46</v>
      </c>
      <c r="K10" s="83"/>
      <c r="L10" s="79">
        <v>21.44</v>
      </c>
      <c r="M10" s="80"/>
      <c r="N10" s="81"/>
      <c r="O10" s="82">
        <f t="shared" si="3"/>
        <v>21.44</v>
      </c>
      <c r="P10" s="287"/>
      <c r="Q10" s="83">
        <f t="shared" si="4"/>
        <v>21.44</v>
      </c>
      <c r="R10" s="278"/>
      <c r="S10" s="91">
        <f t="shared" si="0"/>
        <v>7</v>
      </c>
      <c r="T10" s="278"/>
      <c r="U10" s="91">
        <f t="shared" si="1"/>
        <v>7</v>
      </c>
      <c r="V10" s="278"/>
      <c r="W10" s="86">
        <f t="shared" si="5"/>
        <v>24.46</v>
      </c>
    </row>
    <row r="11" spans="2:25" ht="18" customHeight="1" x14ac:dyDescent="0.2">
      <c r="B11" s="58">
        <v>7</v>
      </c>
      <c r="C11" s="210">
        <f>IF(Start!C13="","",Start!C13)</f>
        <v>7</v>
      </c>
      <c r="D11" s="234" t="str">
        <f>IF(Start!D13="","",Start!D13)</f>
        <v>Křížová Darina</v>
      </c>
      <c r="E11" s="234" t="str">
        <f>IF(Start!E13="","",Start!E13)</f>
        <v>Choceň</v>
      </c>
      <c r="F11" s="239" t="str">
        <f>IF(Start!F13="","",Start!F13)</f>
        <v>UO</v>
      </c>
      <c r="G11" s="249">
        <v>20.47</v>
      </c>
      <c r="H11" s="43"/>
      <c r="I11" s="45"/>
      <c r="J11" s="35">
        <f t="shared" si="2"/>
        <v>20.47</v>
      </c>
      <c r="K11" s="36"/>
      <c r="L11" s="43">
        <v>22.69</v>
      </c>
      <c r="M11" s="44"/>
      <c r="N11" s="45"/>
      <c r="O11" s="35">
        <f t="shared" si="3"/>
        <v>22.69</v>
      </c>
      <c r="P11" s="288"/>
      <c r="Q11" s="36">
        <f t="shared" si="4"/>
        <v>20.47</v>
      </c>
      <c r="S11" s="91">
        <f t="shared" si="0"/>
        <v>4</v>
      </c>
      <c r="U11" s="91">
        <f t="shared" si="1"/>
        <v>4</v>
      </c>
      <c r="W11" s="86">
        <f t="shared" si="5"/>
        <v>22.69</v>
      </c>
    </row>
    <row r="12" spans="2:25" s="277" customFormat="1" ht="18" customHeight="1" x14ac:dyDescent="0.2">
      <c r="B12" s="76">
        <v>8</v>
      </c>
      <c r="C12" s="209">
        <f>IF(Start!C14="","",Start!C14)</f>
        <v>8</v>
      </c>
      <c r="D12" s="78" t="str">
        <f>IF(Start!D14="","",Start!D14)</f>
        <v>Vlasáková Eva</v>
      </c>
      <c r="E12" s="78" t="str">
        <f>IF(Start!E14="","",Start!E14)</f>
        <v>Pardubice - město</v>
      </c>
      <c r="F12" s="237" t="str">
        <f>IF(Start!F14="","",Start!F14)</f>
        <v>PA</v>
      </c>
      <c r="G12" s="248">
        <v>25.19</v>
      </c>
      <c r="H12" s="79"/>
      <c r="I12" s="81"/>
      <c r="J12" s="82">
        <f t="shared" si="2"/>
        <v>25.19</v>
      </c>
      <c r="K12" s="83"/>
      <c r="L12" s="79" t="s">
        <v>174</v>
      </c>
      <c r="M12" s="80"/>
      <c r="N12" s="81"/>
      <c r="O12" s="82" t="str">
        <f t="shared" si="3"/>
        <v>NP</v>
      </c>
      <c r="P12" s="287"/>
      <c r="Q12" s="83">
        <f t="shared" si="4"/>
        <v>25.19</v>
      </c>
      <c r="R12" s="278"/>
      <c r="S12" s="91">
        <f t="shared" si="0"/>
        <v>8</v>
      </c>
      <c r="T12" s="278"/>
      <c r="U12" s="91">
        <f t="shared" si="1"/>
        <v>8</v>
      </c>
      <c r="V12" s="278"/>
      <c r="W12" s="86">
        <f t="shared" si="5"/>
        <v>625.19000000000005</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si="0"/>
        <v/>
      </c>
      <c r="T27" s="278"/>
      <c r="U27" s="91" t="str">
        <f t="shared" si="1"/>
        <v/>
      </c>
      <c r="V27" s="278"/>
      <c r="W27" s="86">
        <f t="shared" si="5"/>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0"/>
        <v/>
      </c>
      <c r="U28" s="91" t="str">
        <f t="shared" si="1"/>
        <v/>
      </c>
      <c r="W28" s="86">
        <f t="shared" si="5"/>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0"/>
        <v/>
      </c>
      <c r="T29" s="278"/>
      <c r="U29" s="91" t="str">
        <f t="shared" si="1"/>
        <v/>
      </c>
      <c r="V29" s="278"/>
      <c r="W29" s="86">
        <f t="shared" si="5"/>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0"/>
        <v/>
      </c>
      <c r="T30" s="278"/>
      <c r="U30" s="91" t="str">
        <f t="shared" si="1"/>
        <v/>
      </c>
      <c r="V30" s="278"/>
      <c r="W30" s="86">
        <f t="shared" si="5"/>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0"/>
        <v/>
      </c>
      <c r="U31" s="91" t="str">
        <f t="shared" si="1"/>
        <v/>
      </c>
      <c r="W31" s="86">
        <f t="shared" si="5"/>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0"/>
        <v/>
      </c>
      <c r="T32" s="278"/>
      <c r="U32" s="91" t="str">
        <f t="shared" si="1"/>
        <v/>
      </c>
      <c r="V32" s="278"/>
      <c r="W32" s="86">
        <f t="shared" si="5"/>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0"/>
        <v/>
      </c>
      <c r="T33" s="278"/>
      <c r="U33" s="91" t="str">
        <f t="shared" si="1"/>
        <v/>
      </c>
      <c r="V33" s="278"/>
      <c r="W33" s="86">
        <f t="shared" si="5"/>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0"/>
        <v/>
      </c>
      <c r="U34" s="91" t="str">
        <f t="shared" si="1"/>
        <v/>
      </c>
      <c r="W34" s="86">
        <f t="shared" si="5"/>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0"/>
        <v/>
      </c>
      <c r="T35" s="278"/>
      <c r="U35" s="91" t="str">
        <f t="shared" si="1"/>
        <v/>
      </c>
      <c r="V35" s="278"/>
      <c r="W35" s="86">
        <f t="shared" si="5"/>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0"/>
        <v/>
      </c>
      <c r="T36" s="278"/>
      <c r="U36" s="91" t="str">
        <f t="shared" si="1"/>
        <v/>
      </c>
      <c r="V36" s="278"/>
      <c r="W36" s="86">
        <f t="shared" si="5"/>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0"/>
        <v/>
      </c>
      <c r="U37" s="91" t="str">
        <f t="shared" si="1"/>
        <v/>
      </c>
      <c r="W37" s="86">
        <f t="shared" si="5"/>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0"/>
        <v/>
      </c>
      <c r="T38" s="278"/>
      <c r="U38" s="91" t="str">
        <f t="shared" si="1"/>
        <v/>
      </c>
      <c r="V38" s="278"/>
      <c r="W38" s="86">
        <f t="shared" si="5"/>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0"/>
        <v/>
      </c>
      <c r="T39" s="278"/>
      <c r="U39" s="91" t="str">
        <f t="shared" si="1"/>
        <v/>
      </c>
      <c r="V39" s="278"/>
      <c r="W39" s="86">
        <f t="shared" si="5"/>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0"/>
        <v/>
      </c>
      <c r="U40" s="91" t="str">
        <f t="shared" si="1"/>
        <v/>
      </c>
      <c r="W40" s="86">
        <f t="shared" si="5"/>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0"/>
        <v/>
      </c>
      <c r="U41" s="91" t="str">
        <f t="shared" si="1"/>
        <v/>
      </c>
      <c r="W41" s="86">
        <f t="shared" si="5"/>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0"/>
        <v/>
      </c>
      <c r="U42" s="91" t="str">
        <f t="shared" si="1"/>
        <v/>
      </c>
      <c r="W42" s="86">
        <f t="shared" si="5"/>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0"/>
        <v/>
      </c>
      <c r="U43" s="91" t="str">
        <f t="shared" si="1"/>
        <v/>
      </c>
      <c r="W43" s="86">
        <f t="shared" si="5"/>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0"/>
        <v/>
      </c>
      <c r="U44" s="91" t="str">
        <f t="shared" si="1"/>
        <v/>
      </c>
      <c r="W44" s="86">
        <f t="shared" si="5"/>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0"/>
        <v/>
      </c>
      <c r="U45" s="91" t="str">
        <f t="shared" si="1"/>
        <v/>
      </c>
      <c r="W45" s="86">
        <f t="shared" si="5"/>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0"/>
        <v/>
      </c>
      <c r="U51" s="91" t="str">
        <f t="shared" si="1"/>
        <v/>
      </c>
      <c r="W51" s="86">
        <f t="shared" si="5"/>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9">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92">
        <v>3</v>
      </c>
      <c r="C1" s="93" t="s">
        <v>164</v>
      </c>
      <c r="D1" s="93" t="s">
        <v>158</v>
      </c>
      <c r="E1" s="92" t="s">
        <v>156</v>
      </c>
      <c r="F1" s="573">
        <v>18.71</v>
      </c>
      <c r="G1" s="574"/>
      <c r="H1" s="575"/>
      <c r="I1" s="94">
        <v>18.71</v>
      </c>
      <c r="J1" s="95"/>
      <c r="K1" s="573">
        <v>18.97</v>
      </c>
      <c r="L1" s="574"/>
      <c r="M1" s="575"/>
      <c r="N1" s="94">
        <v>18.97</v>
      </c>
      <c r="O1" s="576"/>
      <c r="P1" s="95">
        <v>18.71</v>
      </c>
      <c r="R1" s="181">
        <v>1</v>
      </c>
      <c r="T1" s="181">
        <v>1</v>
      </c>
      <c r="V1" s="95">
        <v>18.97</v>
      </c>
      <c r="W1" s="119">
        <v>1</v>
      </c>
      <c r="X1" s="18"/>
      <c r="Y1" s="197" t="s">
        <v>62</v>
      </c>
      <c r="Z1" s="211">
        <v>9</v>
      </c>
    </row>
    <row r="2" spans="2:31" s="37" customFormat="1" ht="18" customHeight="1" x14ac:dyDescent="0.2">
      <c r="B2" s="87">
        <v>1</v>
      </c>
      <c r="C2" s="88" t="s">
        <v>159</v>
      </c>
      <c r="D2" s="88" t="s">
        <v>160</v>
      </c>
      <c r="E2" s="87" t="s">
        <v>155</v>
      </c>
      <c r="F2" s="101">
        <v>19.46</v>
      </c>
      <c r="G2" s="102"/>
      <c r="H2" s="103"/>
      <c r="I2" s="215">
        <v>19.46</v>
      </c>
      <c r="J2" s="86"/>
      <c r="K2" s="101">
        <v>19.47</v>
      </c>
      <c r="L2" s="102"/>
      <c r="M2" s="103"/>
      <c r="N2" s="89">
        <v>19.47</v>
      </c>
      <c r="O2" s="90"/>
      <c r="P2" s="86">
        <v>19.46</v>
      </c>
      <c r="Q2" s="55"/>
      <c r="R2" s="91">
        <v>2</v>
      </c>
      <c r="S2" s="55"/>
      <c r="T2" s="91">
        <v>2</v>
      </c>
      <c r="U2" s="55"/>
      <c r="V2" s="86">
        <v>19.47</v>
      </c>
      <c r="W2" s="211">
        <v>2</v>
      </c>
      <c r="Y2" s="78" t="s">
        <v>62</v>
      </c>
      <c r="Z2" s="119">
        <v>9</v>
      </c>
    </row>
    <row r="3" spans="2:31" s="37" customFormat="1" ht="18" customHeight="1" x14ac:dyDescent="0.2">
      <c r="B3" s="87">
        <v>4</v>
      </c>
      <c r="C3" s="88" t="s">
        <v>165</v>
      </c>
      <c r="D3" s="88" t="s">
        <v>157</v>
      </c>
      <c r="E3" s="87" t="s">
        <v>155</v>
      </c>
      <c r="F3" s="101">
        <v>19.510000000000002</v>
      </c>
      <c r="G3" s="102"/>
      <c r="H3" s="103"/>
      <c r="I3" s="89">
        <v>19.510000000000002</v>
      </c>
      <c r="J3" s="86"/>
      <c r="K3" s="101">
        <v>19.899999999999999</v>
      </c>
      <c r="L3" s="102"/>
      <c r="M3" s="103"/>
      <c r="N3" s="89">
        <v>19.899999999999999</v>
      </c>
      <c r="O3" s="90"/>
      <c r="P3" s="86">
        <v>19.510000000000002</v>
      </c>
      <c r="Q3" s="55"/>
      <c r="R3" s="91">
        <v>3</v>
      </c>
      <c r="S3" s="55"/>
      <c r="T3" s="91">
        <v>3</v>
      </c>
      <c r="U3" s="55"/>
      <c r="V3" s="86">
        <v>19.899999999999999</v>
      </c>
      <c r="W3" s="211">
        <v>3</v>
      </c>
      <c r="Y3" s="88" t="s">
        <v>62</v>
      </c>
      <c r="Z3" s="211">
        <v>9</v>
      </c>
    </row>
    <row r="4" spans="2:31" ht="18" customHeight="1" x14ac:dyDescent="0.2">
      <c r="B4" s="77">
        <v>7</v>
      </c>
      <c r="C4" s="78" t="s">
        <v>169</v>
      </c>
      <c r="D4" s="78" t="s">
        <v>160</v>
      </c>
      <c r="E4" s="77" t="s">
        <v>155</v>
      </c>
      <c r="F4" s="97">
        <v>20.47</v>
      </c>
      <c r="G4" s="98"/>
      <c r="H4" s="99"/>
      <c r="I4" s="82">
        <v>20.47</v>
      </c>
      <c r="J4" s="83"/>
      <c r="K4" s="97">
        <v>22.69</v>
      </c>
      <c r="L4" s="98"/>
      <c r="M4" s="99"/>
      <c r="N4" s="82">
        <v>22.69</v>
      </c>
      <c r="O4" s="84"/>
      <c r="P4" s="83">
        <v>20.47</v>
      </c>
      <c r="R4" s="91">
        <v>4</v>
      </c>
      <c r="T4" s="91">
        <v>4</v>
      </c>
      <c r="V4" s="86">
        <v>22.69</v>
      </c>
      <c r="W4" s="119">
        <v>4</v>
      </c>
      <c r="Y4" s="78" t="s">
        <v>62</v>
      </c>
      <c r="Z4" s="211">
        <v>9</v>
      </c>
    </row>
    <row r="5" spans="2:31" s="37" customFormat="1" ht="18" customHeight="1" x14ac:dyDescent="0.2">
      <c r="B5" s="77">
        <v>5</v>
      </c>
      <c r="C5" s="78" t="s">
        <v>166</v>
      </c>
      <c r="D5" s="78" t="s">
        <v>167</v>
      </c>
      <c r="E5" s="77" t="s">
        <v>163</v>
      </c>
      <c r="F5" s="97">
        <v>20.8</v>
      </c>
      <c r="G5" s="98"/>
      <c r="H5" s="99"/>
      <c r="I5" s="82">
        <v>20.8</v>
      </c>
      <c r="J5" s="83"/>
      <c r="K5" s="97">
        <v>20.57</v>
      </c>
      <c r="L5" s="98"/>
      <c r="M5" s="99"/>
      <c r="N5" s="82">
        <v>20.57</v>
      </c>
      <c r="O5" s="84"/>
      <c r="P5" s="83">
        <v>20.57</v>
      </c>
      <c r="Q5" s="55"/>
      <c r="R5" s="91">
        <v>5</v>
      </c>
      <c r="S5" s="55"/>
      <c r="T5" s="91">
        <v>5</v>
      </c>
      <c r="U5" s="55"/>
      <c r="V5" s="86">
        <v>20.8</v>
      </c>
      <c r="W5" s="211">
        <v>5</v>
      </c>
      <c r="Y5" s="78" t="s">
        <v>62</v>
      </c>
      <c r="Z5" s="119">
        <v>9</v>
      </c>
    </row>
    <row r="6" spans="2:31" s="37" customFormat="1" ht="18" customHeight="1" x14ac:dyDescent="0.2">
      <c r="B6" s="87">
        <v>2</v>
      </c>
      <c r="C6" s="88" t="s">
        <v>161</v>
      </c>
      <c r="D6" s="88" t="s">
        <v>162</v>
      </c>
      <c r="E6" s="87" t="s">
        <v>163</v>
      </c>
      <c r="F6" s="101">
        <v>21.33</v>
      </c>
      <c r="G6" s="102"/>
      <c r="H6" s="103"/>
      <c r="I6" s="89">
        <v>21.33</v>
      </c>
      <c r="J6" s="86"/>
      <c r="K6" s="101">
        <v>22.07</v>
      </c>
      <c r="L6" s="102"/>
      <c r="M6" s="103"/>
      <c r="N6" s="89">
        <v>22.07</v>
      </c>
      <c r="O6" s="90"/>
      <c r="P6" s="86">
        <v>21.33</v>
      </c>
      <c r="Q6" s="55"/>
      <c r="R6" s="91">
        <v>6</v>
      </c>
      <c r="S6" s="55"/>
      <c r="T6" s="91">
        <v>6</v>
      </c>
      <c r="U6" s="55"/>
      <c r="V6" s="86">
        <v>22.07</v>
      </c>
      <c r="W6" s="211">
        <v>6</v>
      </c>
      <c r="Y6" s="78" t="s">
        <v>62</v>
      </c>
      <c r="Z6" s="211">
        <v>9</v>
      </c>
    </row>
    <row r="7" spans="2:31" ht="18" customHeight="1" x14ac:dyDescent="0.2">
      <c r="B7" s="87">
        <v>6</v>
      </c>
      <c r="C7" s="88" t="s">
        <v>172</v>
      </c>
      <c r="D7" s="88" t="s">
        <v>168</v>
      </c>
      <c r="E7" s="87" t="s">
        <v>156</v>
      </c>
      <c r="F7" s="101">
        <v>24.46</v>
      </c>
      <c r="G7" s="102"/>
      <c r="H7" s="103"/>
      <c r="I7" s="89">
        <v>24.46</v>
      </c>
      <c r="J7" s="86"/>
      <c r="K7" s="101">
        <v>21.44</v>
      </c>
      <c r="L7" s="102"/>
      <c r="M7" s="103"/>
      <c r="N7" s="89">
        <v>21.44</v>
      </c>
      <c r="O7" s="90"/>
      <c r="P7" s="86">
        <v>21.44</v>
      </c>
      <c r="R7" s="91">
        <v>7</v>
      </c>
      <c r="T7" s="91">
        <v>7</v>
      </c>
      <c r="V7" s="86">
        <v>24.46</v>
      </c>
      <c r="W7" s="119">
        <v>7</v>
      </c>
      <c r="Y7" s="88" t="s">
        <v>62</v>
      </c>
      <c r="Z7" s="211">
        <v>9</v>
      </c>
    </row>
    <row r="8" spans="2:31" s="37" customFormat="1" ht="18" customHeight="1" x14ac:dyDescent="0.2">
      <c r="B8" s="77">
        <v>8</v>
      </c>
      <c r="C8" s="78" t="s">
        <v>170</v>
      </c>
      <c r="D8" s="78" t="s">
        <v>167</v>
      </c>
      <c r="E8" s="77" t="s">
        <v>163</v>
      </c>
      <c r="F8" s="97">
        <v>25.19</v>
      </c>
      <c r="G8" s="98"/>
      <c r="H8" s="99"/>
      <c r="I8" s="82">
        <v>25.19</v>
      </c>
      <c r="J8" s="83"/>
      <c r="K8" s="97" t="s">
        <v>174</v>
      </c>
      <c r="L8" s="98"/>
      <c r="M8" s="99"/>
      <c r="N8" s="82" t="s">
        <v>174</v>
      </c>
      <c r="O8" s="84"/>
      <c r="P8" s="83">
        <v>25.19</v>
      </c>
      <c r="Q8" s="55"/>
      <c r="R8" s="91">
        <v>8</v>
      </c>
      <c r="S8" s="55"/>
      <c r="T8" s="91">
        <v>8</v>
      </c>
      <c r="U8" s="55"/>
      <c r="V8" s="86">
        <v>625.19000000000005</v>
      </c>
      <c r="W8" s="211">
        <v>8</v>
      </c>
      <c r="Y8" s="78" t="s">
        <v>62</v>
      </c>
      <c r="Z8" s="119">
        <v>9</v>
      </c>
    </row>
    <row r="9" spans="2:31" s="37" customFormat="1" ht="18" customHeight="1" x14ac:dyDescent="0.2">
      <c r="B9" s="77">
        <v>9</v>
      </c>
      <c r="C9" s="78" t="s">
        <v>62</v>
      </c>
      <c r="D9" s="78" t="s">
        <v>62</v>
      </c>
      <c r="E9" s="77" t="s">
        <v>62</v>
      </c>
      <c r="F9" s="97"/>
      <c r="G9" s="98"/>
      <c r="H9" s="99"/>
      <c r="I9" s="82" t="s">
        <v>62</v>
      </c>
      <c r="J9" s="83"/>
      <c r="K9" s="97"/>
      <c r="L9" s="98"/>
      <c r="M9" s="99"/>
      <c r="N9" s="82" t="s">
        <v>62</v>
      </c>
      <c r="O9" s="84"/>
      <c r="P9" s="83" t="s">
        <v>62</v>
      </c>
      <c r="Q9" s="55"/>
      <c r="R9" s="91" t="s">
        <v>62</v>
      </c>
      <c r="S9" s="55"/>
      <c r="T9" s="91" t="s">
        <v>62</v>
      </c>
      <c r="U9" s="55"/>
      <c r="V9" s="86">
        <v>9000</v>
      </c>
      <c r="W9" s="211">
        <v>9</v>
      </c>
      <c r="Y9" s="88" t="s">
        <v>62</v>
      </c>
      <c r="Z9" s="119">
        <v>9</v>
      </c>
    </row>
    <row r="10" spans="2:31" ht="18" customHeight="1" x14ac:dyDescent="0.2">
      <c r="B10" s="77">
        <v>10</v>
      </c>
      <c r="C10" s="78" t="s">
        <v>62</v>
      </c>
      <c r="D10" s="78" t="s">
        <v>62</v>
      </c>
      <c r="E10" s="77" t="s">
        <v>62</v>
      </c>
      <c r="F10" s="97"/>
      <c r="G10" s="98"/>
      <c r="H10" s="99"/>
      <c r="I10" s="82" t="s">
        <v>62</v>
      </c>
      <c r="J10" s="83"/>
      <c r="K10" s="97"/>
      <c r="L10" s="98"/>
      <c r="M10" s="99"/>
      <c r="N10" s="82" t="s">
        <v>62</v>
      </c>
      <c r="O10" s="84"/>
      <c r="P10" s="83" t="s">
        <v>62</v>
      </c>
      <c r="R10" s="91" t="s">
        <v>62</v>
      </c>
      <c r="T10" s="91" t="s">
        <v>62</v>
      </c>
      <c r="V10" s="86">
        <v>9000</v>
      </c>
      <c r="W10" s="119">
        <v>9</v>
      </c>
      <c r="Y10" s="88" t="s">
        <v>62</v>
      </c>
      <c r="Z10" s="119">
        <v>9</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9</v>
      </c>
      <c r="Y11" s="78" t="s">
        <v>62</v>
      </c>
      <c r="Z11" s="119">
        <v>9</v>
      </c>
    </row>
    <row r="12" spans="2:31" s="37" customFormat="1" ht="18" customHeight="1" x14ac:dyDescent="0.2">
      <c r="B12" s="77">
        <v>12</v>
      </c>
      <c r="C12" s="78" t="s">
        <v>62</v>
      </c>
      <c r="D12" s="78" t="s">
        <v>62</v>
      </c>
      <c r="E12" s="77" t="s">
        <v>62</v>
      </c>
      <c r="F12" s="97"/>
      <c r="G12" s="98"/>
      <c r="H12" s="99"/>
      <c r="I12" s="82" t="s">
        <v>62</v>
      </c>
      <c r="J12" s="83"/>
      <c r="K12" s="97"/>
      <c r="L12" s="98"/>
      <c r="M12" s="99"/>
      <c r="N12" s="82" t="s">
        <v>62</v>
      </c>
      <c r="O12" s="84"/>
      <c r="P12" s="83" t="s">
        <v>62</v>
      </c>
      <c r="Q12" s="55"/>
      <c r="R12" s="91" t="s">
        <v>62</v>
      </c>
      <c r="S12" s="55"/>
      <c r="T12" s="91" t="s">
        <v>62</v>
      </c>
      <c r="U12" s="55"/>
      <c r="V12" s="86">
        <v>9000</v>
      </c>
      <c r="W12" s="211">
        <v>9</v>
      </c>
      <c r="Y12" s="88" t="s">
        <v>62</v>
      </c>
      <c r="Z12" s="119">
        <v>9</v>
      </c>
    </row>
    <row r="13" spans="2:31" ht="18" customHeight="1" x14ac:dyDescent="0.2">
      <c r="B13" s="77">
        <v>13</v>
      </c>
      <c r="C13" s="78" t="s">
        <v>62</v>
      </c>
      <c r="D13" s="78" t="s">
        <v>62</v>
      </c>
      <c r="E13" s="77" t="s">
        <v>62</v>
      </c>
      <c r="F13" s="97"/>
      <c r="G13" s="98"/>
      <c r="H13" s="99"/>
      <c r="I13" s="82" t="s">
        <v>62</v>
      </c>
      <c r="J13" s="83"/>
      <c r="K13" s="97"/>
      <c r="L13" s="98"/>
      <c r="M13" s="99"/>
      <c r="N13" s="82" t="s">
        <v>62</v>
      </c>
      <c r="O13" s="84"/>
      <c r="P13" s="83" t="s">
        <v>62</v>
      </c>
      <c r="R13" s="91" t="s">
        <v>62</v>
      </c>
      <c r="T13" s="91" t="s">
        <v>62</v>
      </c>
      <c r="V13" s="86">
        <v>9000</v>
      </c>
      <c r="W13" s="119">
        <v>9</v>
      </c>
      <c r="Y13" s="78" t="s">
        <v>62</v>
      </c>
      <c r="Z13" s="119">
        <v>9</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9</v>
      </c>
      <c r="X14" s="47"/>
      <c r="Y14" s="88" t="s">
        <v>62</v>
      </c>
      <c r="Z14" s="119">
        <v>9</v>
      </c>
      <c r="AD14" s="47"/>
      <c r="AE14" s="47"/>
    </row>
    <row r="15" spans="2:31" s="37" customFormat="1" ht="18" customHeight="1" x14ac:dyDescent="0.2">
      <c r="B15" s="87">
        <v>15</v>
      </c>
      <c r="C15" s="88" t="s">
        <v>62</v>
      </c>
      <c r="D15" s="88" t="s">
        <v>62</v>
      </c>
      <c r="E15" s="87" t="s">
        <v>62</v>
      </c>
      <c r="F15" s="101"/>
      <c r="G15" s="102"/>
      <c r="H15" s="103"/>
      <c r="I15" s="89" t="s">
        <v>62</v>
      </c>
      <c r="J15" s="86"/>
      <c r="K15" s="101"/>
      <c r="L15" s="102"/>
      <c r="M15" s="103"/>
      <c r="N15" s="89" t="s">
        <v>62</v>
      </c>
      <c r="O15" s="90"/>
      <c r="P15" s="86" t="s">
        <v>62</v>
      </c>
      <c r="Q15" s="55"/>
      <c r="R15" s="91" t="s">
        <v>62</v>
      </c>
      <c r="S15" s="55"/>
      <c r="T15" s="91" t="s">
        <v>62</v>
      </c>
      <c r="U15" s="55"/>
      <c r="V15" s="86">
        <v>9000</v>
      </c>
      <c r="W15" s="211">
        <v>9</v>
      </c>
      <c r="Y15" s="88" t="s">
        <v>62</v>
      </c>
      <c r="Z15" s="119">
        <v>9</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9</v>
      </c>
      <c r="Y16" s="78" t="s">
        <v>62</v>
      </c>
      <c r="Z16" s="119">
        <v>9</v>
      </c>
    </row>
    <row r="17" spans="2:26" ht="18" customHeight="1" x14ac:dyDescent="0.2">
      <c r="B17" s="87">
        <v>17</v>
      </c>
      <c r="C17" s="88" t="s">
        <v>62</v>
      </c>
      <c r="D17" s="88" t="s">
        <v>62</v>
      </c>
      <c r="E17" s="87" t="s">
        <v>62</v>
      </c>
      <c r="F17" s="101"/>
      <c r="G17" s="102"/>
      <c r="H17" s="103"/>
      <c r="I17" s="89" t="s">
        <v>62</v>
      </c>
      <c r="J17" s="86"/>
      <c r="K17" s="101"/>
      <c r="L17" s="102"/>
      <c r="M17" s="103"/>
      <c r="N17" s="89" t="s">
        <v>62</v>
      </c>
      <c r="O17" s="90"/>
      <c r="P17" s="86" t="s">
        <v>62</v>
      </c>
      <c r="R17" s="91" t="s">
        <v>62</v>
      </c>
      <c r="T17" s="91" t="s">
        <v>62</v>
      </c>
      <c r="V17" s="86">
        <v>9000</v>
      </c>
      <c r="W17" s="119">
        <v>9</v>
      </c>
      <c r="Y17" s="88" t="s">
        <v>62</v>
      </c>
      <c r="Z17" s="119">
        <v>9</v>
      </c>
    </row>
    <row r="18" spans="2:26" ht="18" customHeight="1" x14ac:dyDescent="0.2">
      <c r="B18" s="87">
        <v>18</v>
      </c>
      <c r="C18" s="88" t="s">
        <v>62</v>
      </c>
      <c r="D18" s="88" t="s">
        <v>62</v>
      </c>
      <c r="E18" s="87" t="s">
        <v>62</v>
      </c>
      <c r="F18" s="101"/>
      <c r="G18" s="102"/>
      <c r="H18" s="103"/>
      <c r="I18" s="89" t="s">
        <v>62</v>
      </c>
      <c r="J18" s="86"/>
      <c r="K18" s="101"/>
      <c r="L18" s="102"/>
      <c r="M18" s="103"/>
      <c r="N18" s="89" t="s">
        <v>62</v>
      </c>
      <c r="O18" s="90"/>
      <c r="P18" s="86" t="s">
        <v>62</v>
      </c>
      <c r="R18" s="91" t="s">
        <v>62</v>
      </c>
      <c r="T18" s="91" t="s">
        <v>62</v>
      </c>
      <c r="V18" s="86">
        <v>9000</v>
      </c>
      <c r="W18" s="119">
        <v>9</v>
      </c>
      <c r="Y18" s="88" t="s">
        <v>62</v>
      </c>
      <c r="Z18" s="211">
        <v>9</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9</v>
      </c>
      <c r="Y19" s="88" t="s">
        <v>62</v>
      </c>
      <c r="Z19" s="211">
        <v>9</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9</v>
      </c>
      <c r="Y20" s="88" t="s">
        <v>62</v>
      </c>
      <c r="Z20" s="211">
        <v>9</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9</v>
      </c>
      <c r="Y21" s="78" t="s">
        <v>62</v>
      </c>
      <c r="Z21" s="119">
        <v>9</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9</v>
      </c>
      <c r="Y22" s="78" t="s">
        <v>62</v>
      </c>
      <c r="Z22" s="211">
        <v>9</v>
      </c>
    </row>
    <row r="23" spans="2:26" ht="18" customHeight="1" x14ac:dyDescent="0.2">
      <c r="B23" s="87">
        <v>23</v>
      </c>
      <c r="C23" s="88" t="s">
        <v>62</v>
      </c>
      <c r="D23" s="88" t="s">
        <v>62</v>
      </c>
      <c r="E23" s="87" t="s">
        <v>62</v>
      </c>
      <c r="F23" s="101"/>
      <c r="G23" s="102"/>
      <c r="H23" s="103"/>
      <c r="I23" s="89" t="s">
        <v>62</v>
      </c>
      <c r="J23" s="86"/>
      <c r="K23" s="101"/>
      <c r="L23" s="102"/>
      <c r="M23" s="103"/>
      <c r="N23" s="89" t="s">
        <v>62</v>
      </c>
      <c r="O23" s="90"/>
      <c r="P23" s="86" t="s">
        <v>62</v>
      </c>
      <c r="R23" s="91" t="s">
        <v>62</v>
      </c>
      <c r="T23" s="91" t="s">
        <v>62</v>
      </c>
      <c r="V23" s="86">
        <v>9000</v>
      </c>
      <c r="W23" s="119">
        <v>9</v>
      </c>
      <c r="Y23" s="88" t="s">
        <v>62</v>
      </c>
      <c r="Z23" s="211">
        <v>9</v>
      </c>
    </row>
    <row r="24" spans="2:26" ht="18" customHeight="1" x14ac:dyDescent="0.2">
      <c r="B24" s="77">
        <v>24</v>
      </c>
      <c r="C24" s="78" t="s">
        <v>62</v>
      </c>
      <c r="D24" s="78" t="s">
        <v>62</v>
      </c>
      <c r="E24" s="77" t="s">
        <v>62</v>
      </c>
      <c r="F24" s="97"/>
      <c r="G24" s="98"/>
      <c r="H24" s="99"/>
      <c r="I24" s="82" t="s">
        <v>62</v>
      </c>
      <c r="J24" s="83"/>
      <c r="K24" s="97"/>
      <c r="L24" s="98"/>
      <c r="M24" s="99"/>
      <c r="N24" s="82" t="s">
        <v>62</v>
      </c>
      <c r="O24" s="84"/>
      <c r="P24" s="83" t="s">
        <v>62</v>
      </c>
      <c r="R24" s="91" t="s">
        <v>62</v>
      </c>
      <c r="T24" s="91" t="s">
        <v>62</v>
      </c>
      <c r="V24" s="86">
        <v>9000</v>
      </c>
      <c r="W24" s="119">
        <v>9</v>
      </c>
      <c r="Y24" s="78" t="s">
        <v>62</v>
      </c>
      <c r="Z24" s="119">
        <v>9</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9</v>
      </c>
      <c r="X25" s="18"/>
      <c r="Y25" s="544" t="s">
        <v>62</v>
      </c>
      <c r="Z25" s="211">
        <v>9</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9</v>
      </c>
      <c r="Y26" s="78" t="s">
        <v>62</v>
      </c>
      <c r="Z26" s="211">
        <v>9</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9</v>
      </c>
      <c r="Y27" s="78" t="s">
        <v>62</v>
      </c>
      <c r="Z27" s="119">
        <v>9</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9</v>
      </c>
      <c r="Y28" s="78" t="s">
        <v>62</v>
      </c>
      <c r="Z28" s="211">
        <v>9</v>
      </c>
    </row>
    <row r="29" spans="2:26" ht="18" customHeight="1" x14ac:dyDescent="0.2">
      <c r="B29" s="77">
        <v>29</v>
      </c>
      <c r="C29" s="78" t="s">
        <v>62</v>
      </c>
      <c r="D29" s="78" t="s">
        <v>62</v>
      </c>
      <c r="E29" s="77" t="s">
        <v>62</v>
      </c>
      <c r="F29" s="97"/>
      <c r="G29" s="98"/>
      <c r="H29" s="99"/>
      <c r="I29" s="82" t="s">
        <v>62</v>
      </c>
      <c r="J29" s="83"/>
      <c r="K29" s="100"/>
      <c r="L29" s="98"/>
      <c r="M29" s="99"/>
      <c r="N29" s="82" t="s">
        <v>62</v>
      </c>
      <c r="O29" s="84"/>
      <c r="P29" s="83" t="s">
        <v>62</v>
      </c>
      <c r="R29" s="91" t="s">
        <v>62</v>
      </c>
      <c r="T29" s="91" t="s">
        <v>62</v>
      </c>
      <c r="V29" s="86">
        <v>9000</v>
      </c>
      <c r="W29" s="119">
        <v>9</v>
      </c>
      <c r="Y29" s="78" t="s">
        <v>62</v>
      </c>
      <c r="Z29" s="211">
        <v>9</v>
      </c>
    </row>
    <row r="30" spans="2:26" s="37" customFormat="1" ht="18" customHeight="1" x14ac:dyDescent="0.2">
      <c r="B30" s="77">
        <v>30</v>
      </c>
      <c r="C30" s="78" t="s">
        <v>62</v>
      </c>
      <c r="D30" s="78" t="s">
        <v>62</v>
      </c>
      <c r="E30" s="77" t="s">
        <v>62</v>
      </c>
      <c r="F30" s="97"/>
      <c r="G30" s="98"/>
      <c r="H30" s="99"/>
      <c r="I30" s="82" t="s">
        <v>62</v>
      </c>
      <c r="J30" s="83"/>
      <c r="K30" s="97"/>
      <c r="L30" s="98"/>
      <c r="M30" s="99"/>
      <c r="N30" s="82" t="s">
        <v>62</v>
      </c>
      <c r="O30" s="84"/>
      <c r="P30" s="83" t="s">
        <v>62</v>
      </c>
      <c r="Q30" s="55"/>
      <c r="R30" s="91" t="s">
        <v>62</v>
      </c>
      <c r="S30" s="55"/>
      <c r="T30" s="91" t="s">
        <v>62</v>
      </c>
      <c r="U30" s="55"/>
      <c r="V30" s="86">
        <v>9000</v>
      </c>
      <c r="W30" s="211">
        <v>9</v>
      </c>
      <c r="Y30" s="78" t="s">
        <v>62</v>
      </c>
      <c r="Z30" s="119">
        <v>9</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9</v>
      </c>
      <c r="Y31" s="78" t="s">
        <v>62</v>
      </c>
      <c r="Z31" s="211">
        <v>9</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9</v>
      </c>
      <c r="Y32" s="88" t="s">
        <v>62</v>
      </c>
      <c r="Z32" s="211">
        <v>9</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9</v>
      </c>
      <c r="Y33" s="88" t="s">
        <v>62</v>
      </c>
      <c r="Z33" s="119">
        <v>9</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9</v>
      </c>
      <c r="Y34" s="88" t="s">
        <v>62</v>
      </c>
      <c r="Z34" s="119">
        <v>9</v>
      </c>
    </row>
    <row r="35" spans="2:31" ht="18" customHeight="1" x14ac:dyDescent="0.2">
      <c r="B35" s="77">
        <v>35</v>
      </c>
      <c r="C35" s="78" t="s">
        <v>62</v>
      </c>
      <c r="D35" s="78" t="s">
        <v>62</v>
      </c>
      <c r="E35" s="77" t="s">
        <v>62</v>
      </c>
      <c r="F35" s="97"/>
      <c r="G35" s="98"/>
      <c r="H35" s="99"/>
      <c r="I35" s="82" t="s">
        <v>62</v>
      </c>
      <c r="J35" s="83"/>
      <c r="K35" s="97"/>
      <c r="L35" s="98"/>
      <c r="M35" s="99"/>
      <c r="N35" s="82" t="s">
        <v>62</v>
      </c>
      <c r="O35" s="84"/>
      <c r="P35" s="83" t="s">
        <v>62</v>
      </c>
      <c r="R35" s="91" t="s">
        <v>62</v>
      </c>
      <c r="T35" s="91" t="s">
        <v>62</v>
      </c>
      <c r="V35" s="86">
        <v>9000</v>
      </c>
      <c r="W35" s="119">
        <v>9</v>
      </c>
      <c r="Y35" s="88" t="s">
        <v>62</v>
      </c>
      <c r="Z35" s="119">
        <v>9</v>
      </c>
    </row>
    <row r="36" spans="2:31" s="37" customFormat="1" ht="18" customHeight="1" x14ac:dyDescent="0.2">
      <c r="B36" s="77">
        <v>36</v>
      </c>
      <c r="C36" s="78" t="s">
        <v>62</v>
      </c>
      <c r="D36" s="78" t="s">
        <v>62</v>
      </c>
      <c r="E36" s="77" t="s">
        <v>62</v>
      </c>
      <c r="F36" s="97"/>
      <c r="G36" s="98"/>
      <c r="H36" s="99"/>
      <c r="I36" s="82" t="s">
        <v>62</v>
      </c>
      <c r="J36" s="83"/>
      <c r="K36" s="97"/>
      <c r="L36" s="98"/>
      <c r="M36" s="99"/>
      <c r="N36" s="82" t="s">
        <v>62</v>
      </c>
      <c r="O36" s="84"/>
      <c r="P36" s="83" t="s">
        <v>62</v>
      </c>
      <c r="Q36" s="55"/>
      <c r="R36" s="91" t="s">
        <v>62</v>
      </c>
      <c r="S36" s="55"/>
      <c r="T36" s="91" t="s">
        <v>62</v>
      </c>
      <c r="U36" s="55"/>
      <c r="V36" s="86">
        <v>9000</v>
      </c>
      <c r="W36" s="211">
        <v>9</v>
      </c>
      <c r="Y36" s="78" t="s">
        <v>62</v>
      </c>
      <c r="Z36" s="119">
        <v>9</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9</v>
      </c>
      <c r="Y37" s="88" t="s">
        <v>62</v>
      </c>
      <c r="Z37" s="119">
        <v>9</v>
      </c>
    </row>
    <row r="38" spans="2:31" ht="18" customHeight="1" x14ac:dyDescent="0.2">
      <c r="B38" s="77">
        <v>38</v>
      </c>
      <c r="C38" s="78" t="s">
        <v>62</v>
      </c>
      <c r="D38" s="78" t="s">
        <v>62</v>
      </c>
      <c r="E38" s="77" t="s">
        <v>62</v>
      </c>
      <c r="F38" s="97"/>
      <c r="G38" s="98"/>
      <c r="H38" s="99"/>
      <c r="I38" s="82" t="s">
        <v>62</v>
      </c>
      <c r="J38" s="83"/>
      <c r="K38" s="97"/>
      <c r="L38" s="98"/>
      <c r="M38" s="99"/>
      <c r="N38" s="82" t="s">
        <v>62</v>
      </c>
      <c r="O38" s="84"/>
      <c r="P38" s="83" t="s">
        <v>62</v>
      </c>
      <c r="R38" s="91" t="s">
        <v>62</v>
      </c>
      <c r="T38" s="91" t="s">
        <v>62</v>
      </c>
      <c r="V38" s="86">
        <v>9000</v>
      </c>
      <c r="W38" s="119">
        <v>9</v>
      </c>
      <c r="Y38" s="78" t="s">
        <v>62</v>
      </c>
      <c r="Z38" s="119">
        <v>9</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9</v>
      </c>
      <c r="X39" s="47"/>
      <c r="Y39" s="88" t="s">
        <v>62</v>
      </c>
      <c r="Z39" s="119">
        <v>9</v>
      </c>
      <c r="AD39" s="47"/>
      <c r="AE39" s="47"/>
    </row>
    <row r="40" spans="2:31" s="37" customFormat="1" ht="18" customHeight="1" x14ac:dyDescent="0.2">
      <c r="B40" s="87">
        <v>40</v>
      </c>
      <c r="C40" s="88" t="s">
        <v>62</v>
      </c>
      <c r="D40" s="88" t="s">
        <v>62</v>
      </c>
      <c r="E40" s="87" t="s">
        <v>62</v>
      </c>
      <c r="F40" s="101"/>
      <c r="G40" s="102"/>
      <c r="H40" s="103"/>
      <c r="I40" s="89" t="s">
        <v>62</v>
      </c>
      <c r="J40" s="86"/>
      <c r="K40" s="101"/>
      <c r="L40" s="102"/>
      <c r="M40" s="103"/>
      <c r="N40" s="89" t="s">
        <v>62</v>
      </c>
      <c r="O40" s="90"/>
      <c r="P40" s="86" t="s">
        <v>62</v>
      </c>
      <c r="Q40" s="55"/>
      <c r="R40" s="91" t="s">
        <v>62</v>
      </c>
      <c r="S40" s="55"/>
      <c r="T40" s="91" t="s">
        <v>62</v>
      </c>
      <c r="U40" s="55"/>
      <c r="V40" s="86">
        <v>9000</v>
      </c>
      <c r="W40" s="211">
        <v>9</v>
      </c>
      <c r="Y40" s="88" t="s">
        <v>62</v>
      </c>
      <c r="Z40" s="119">
        <v>9</v>
      </c>
    </row>
    <row r="41" spans="2:31" ht="18" customHeight="1" x14ac:dyDescent="0.2">
      <c r="B41" s="87">
        <v>41</v>
      </c>
      <c r="C41" s="88" t="s">
        <v>62</v>
      </c>
      <c r="D41" s="88" t="s">
        <v>62</v>
      </c>
      <c r="E41" s="87" t="s">
        <v>62</v>
      </c>
      <c r="F41" s="101"/>
      <c r="G41" s="102"/>
      <c r="H41" s="103"/>
      <c r="I41" s="89" t="s">
        <v>62</v>
      </c>
      <c r="J41" s="86"/>
      <c r="K41" s="101"/>
      <c r="L41" s="102"/>
      <c r="M41" s="103"/>
      <c r="N41" s="89" t="s">
        <v>62</v>
      </c>
      <c r="O41" s="90"/>
      <c r="P41" s="86" t="s">
        <v>62</v>
      </c>
      <c r="R41" s="91" t="s">
        <v>62</v>
      </c>
      <c r="T41" s="91" t="s">
        <v>62</v>
      </c>
      <c r="V41" s="86">
        <v>9000</v>
      </c>
      <c r="W41" s="119">
        <v>9</v>
      </c>
      <c r="Y41" s="88" t="s">
        <v>62</v>
      </c>
      <c r="Z41" s="119">
        <v>9</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9</v>
      </c>
      <c r="Y42" s="78" t="s">
        <v>62</v>
      </c>
      <c r="Z42" s="119">
        <v>9</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9</v>
      </c>
      <c r="Y43" s="88" t="s">
        <v>165</v>
      </c>
      <c r="Z43" s="211">
        <v>3</v>
      </c>
    </row>
    <row r="44" spans="2:31" ht="18" customHeight="1" x14ac:dyDescent="0.2">
      <c r="B44" s="77">
        <v>44</v>
      </c>
      <c r="C44" s="78" t="s">
        <v>62</v>
      </c>
      <c r="D44" s="78" t="s">
        <v>62</v>
      </c>
      <c r="E44" s="77" t="s">
        <v>62</v>
      </c>
      <c r="F44" s="97"/>
      <c r="G44" s="98"/>
      <c r="H44" s="99"/>
      <c r="I44" s="82" t="s">
        <v>62</v>
      </c>
      <c r="J44" s="83"/>
      <c r="K44" s="100"/>
      <c r="L44" s="98"/>
      <c r="M44" s="99"/>
      <c r="N44" s="82" t="s">
        <v>62</v>
      </c>
      <c r="O44" s="84"/>
      <c r="P44" s="83" t="s">
        <v>62</v>
      </c>
      <c r="R44" s="91" t="s">
        <v>62</v>
      </c>
      <c r="T44" s="91" t="s">
        <v>62</v>
      </c>
      <c r="V44" s="86">
        <v>9000</v>
      </c>
      <c r="W44" s="119">
        <v>9</v>
      </c>
      <c r="Y44" s="88" t="s">
        <v>159</v>
      </c>
      <c r="Z44" s="211">
        <v>2</v>
      </c>
    </row>
    <row r="45" spans="2:31" ht="18" customHeight="1" x14ac:dyDescent="0.2">
      <c r="B45" s="87">
        <v>45</v>
      </c>
      <c r="C45" s="88" t="s">
        <v>62</v>
      </c>
      <c r="D45" s="88" t="s">
        <v>62</v>
      </c>
      <c r="E45" s="87" t="s">
        <v>62</v>
      </c>
      <c r="F45" s="101"/>
      <c r="G45" s="102"/>
      <c r="H45" s="103"/>
      <c r="I45" s="89" t="s">
        <v>62</v>
      </c>
      <c r="J45" s="86"/>
      <c r="K45" s="101"/>
      <c r="L45" s="102"/>
      <c r="M45" s="103"/>
      <c r="N45" s="89" t="s">
        <v>62</v>
      </c>
      <c r="O45" s="90"/>
      <c r="P45" s="86" t="s">
        <v>62</v>
      </c>
      <c r="R45" s="91" t="s">
        <v>62</v>
      </c>
      <c r="T45" s="91" t="s">
        <v>62</v>
      </c>
      <c r="V45" s="86">
        <v>9000</v>
      </c>
      <c r="W45" s="119">
        <v>9</v>
      </c>
      <c r="Y45" s="88" t="s">
        <v>161</v>
      </c>
      <c r="Z45" s="211">
        <v>6</v>
      </c>
    </row>
    <row r="46" spans="2:31" ht="18" customHeight="1" x14ac:dyDescent="0.2">
      <c r="B46" s="77">
        <v>46</v>
      </c>
      <c r="C46" s="78" t="s">
        <v>62</v>
      </c>
      <c r="D46" s="78" t="s">
        <v>62</v>
      </c>
      <c r="E46" s="77" t="s">
        <v>62</v>
      </c>
      <c r="F46" s="97"/>
      <c r="G46" s="98"/>
      <c r="H46" s="99"/>
      <c r="I46" s="82" t="s">
        <v>62</v>
      </c>
      <c r="J46" s="83"/>
      <c r="K46" s="97"/>
      <c r="L46" s="98"/>
      <c r="M46" s="99"/>
      <c r="N46" s="82" t="s">
        <v>62</v>
      </c>
      <c r="O46" s="84"/>
      <c r="P46" s="83" t="s">
        <v>62</v>
      </c>
      <c r="R46" s="91" t="s">
        <v>62</v>
      </c>
      <c r="T46" s="91" t="s">
        <v>62</v>
      </c>
      <c r="V46" s="86">
        <v>9000</v>
      </c>
      <c r="W46" s="119">
        <v>9</v>
      </c>
      <c r="Y46" s="78" t="s">
        <v>169</v>
      </c>
      <c r="Z46" s="119">
        <v>4</v>
      </c>
    </row>
    <row r="47" spans="2:31" ht="18" customHeight="1" x14ac:dyDescent="0.2">
      <c r="B47" s="87">
        <v>47</v>
      </c>
      <c r="C47" s="88" t="s">
        <v>62</v>
      </c>
      <c r="D47" s="88" t="s">
        <v>62</v>
      </c>
      <c r="E47" s="87" t="s">
        <v>62</v>
      </c>
      <c r="F47" s="101"/>
      <c r="G47" s="102"/>
      <c r="H47" s="103"/>
      <c r="I47" s="89" t="s">
        <v>62</v>
      </c>
      <c r="J47" s="86"/>
      <c r="K47" s="101"/>
      <c r="L47" s="102"/>
      <c r="M47" s="103"/>
      <c r="N47" s="89" t="s">
        <v>62</v>
      </c>
      <c r="O47" s="90"/>
      <c r="P47" s="86" t="s">
        <v>62</v>
      </c>
      <c r="R47" s="91" t="s">
        <v>62</v>
      </c>
      <c r="T47" s="91" t="s">
        <v>62</v>
      </c>
      <c r="V47" s="86">
        <v>9000</v>
      </c>
      <c r="W47" s="119">
        <v>9</v>
      </c>
      <c r="Y47" s="88" t="s">
        <v>172</v>
      </c>
      <c r="Z47" s="119">
        <v>7</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9</v>
      </c>
      <c r="Y48" s="88" t="s">
        <v>164</v>
      </c>
      <c r="Z48" s="119">
        <v>1</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9</v>
      </c>
      <c r="Y49" s="78" t="s">
        <v>166</v>
      </c>
      <c r="Z49" s="211">
        <v>5</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9</v>
      </c>
      <c r="Y50" s="232" t="s">
        <v>170</v>
      </c>
      <c r="Z50" s="211">
        <v>8</v>
      </c>
    </row>
  </sheetData>
  <sheetProtection sheet="1" objects="1" scenarios="1"/>
  <sortState ref="Y1:Z50">
    <sortCondition ref="Y1"/>
    <sortCondition ref="Z1"/>
  </sortState>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6">
    <pageSetUpPr autoPageBreaks="0"/>
  </sheetPr>
  <dimension ref="B1:L57"/>
  <sheetViews>
    <sheetView showGridLines="0" showRowColHeaders="0" workbookViewId="0"/>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49" t="s">
        <v>110</v>
      </c>
      <c r="C1" s="649"/>
      <c r="D1" s="649"/>
      <c r="E1" s="649"/>
      <c r="F1" s="649"/>
      <c r="G1" s="649"/>
      <c r="H1" s="649"/>
      <c r="I1" s="649"/>
      <c r="J1" s="649"/>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47" t="str">
        <f>Start!$B$2</f>
        <v>Krajské kolo DOROSTU</v>
      </c>
      <c r="C3" s="647"/>
      <c r="D3" s="647"/>
      <c r="E3" s="648" t="str">
        <f>Start!$B$3</f>
        <v>9.6.2018 Chrudim</v>
      </c>
      <c r="F3" s="648"/>
      <c r="G3" s="648"/>
      <c r="H3" s="648"/>
      <c r="I3" s="648"/>
      <c r="J3" s="648"/>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54" t="str">
        <f>Start!$D$5</f>
        <v>Dorky mladší</v>
      </c>
      <c r="C5" s="655"/>
      <c r="D5" s="290"/>
      <c r="E5" s="290"/>
      <c r="F5" s="290"/>
      <c r="G5" s="105"/>
      <c r="H5" s="105"/>
      <c r="I5" s="290"/>
      <c r="J5" s="105"/>
      <c r="K5" s="277"/>
      <c r="L5" s="277"/>
    </row>
    <row r="6" spans="2:12" s="28" customFormat="1" ht="18" customHeight="1" x14ac:dyDescent="0.2">
      <c r="B6" s="650" t="s">
        <v>48</v>
      </c>
      <c r="C6" s="656" t="s">
        <v>56</v>
      </c>
      <c r="D6" s="658" t="s">
        <v>9</v>
      </c>
      <c r="E6" s="650" t="s">
        <v>1</v>
      </c>
      <c r="F6" s="650" t="str">
        <f>Start!$F$6</f>
        <v>Okres</v>
      </c>
      <c r="G6" s="652" t="s">
        <v>58</v>
      </c>
      <c r="H6" s="652" t="s">
        <v>59</v>
      </c>
      <c r="I6" s="139"/>
      <c r="J6" s="652" t="s">
        <v>57</v>
      </c>
    </row>
    <row r="7" spans="2:12" s="28" customFormat="1" ht="18" customHeight="1" thickBot="1" x14ac:dyDescent="0.25">
      <c r="B7" s="651"/>
      <c r="C7" s="657"/>
      <c r="D7" s="659"/>
      <c r="E7" s="651"/>
      <c r="F7" s="651"/>
      <c r="G7" s="653"/>
      <c r="H7" s="653"/>
      <c r="I7" s="140"/>
      <c r="J7" s="653"/>
    </row>
    <row r="8" spans="2:12" ht="18" customHeight="1" x14ac:dyDescent="0.2">
      <c r="B8" s="212">
        <f>IF('DV - P'!C1="","",'DV - P'!W1)</f>
        <v>1</v>
      </c>
      <c r="C8" s="92">
        <f>IF('DV - P'!C1="","",'DV - P'!B1)</f>
        <v>3</v>
      </c>
      <c r="D8" s="93" t="str">
        <f>IF('DV - P'!C1="","",'DV - P'!C1)</f>
        <v>Novotná Leona</v>
      </c>
      <c r="E8" s="93" t="str">
        <f>IF('DV - P'!D1="","",'DV - P'!D1)</f>
        <v>Skuteč</v>
      </c>
      <c r="F8" s="92" t="str">
        <f>IF('DV - P'!E1="","",'DV - P'!E1)</f>
        <v>CR</v>
      </c>
      <c r="G8" s="94">
        <f>IF('DV - P'!I1="","",'DV - P'!I1)</f>
        <v>18.71</v>
      </c>
      <c r="H8" s="94">
        <f>IF('DV - P'!N1="","",'DV - P'!N1)</f>
        <v>18.97</v>
      </c>
      <c r="I8" s="94"/>
      <c r="J8" s="150">
        <f>IF('DV - P'!P1="","",'DV - P'!P1)</f>
        <v>18.71</v>
      </c>
    </row>
    <row r="9" spans="2:12" ht="18" customHeight="1" x14ac:dyDescent="0.2">
      <c r="B9" s="148">
        <f>IF('DV - P'!C2="","",'DV - P'!W2)</f>
        <v>2</v>
      </c>
      <c r="C9" s="77">
        <f>IF('DV - P'!C2="","",'DV - P'!B2)</f>
        <v>1</v>
      </c>
      <c r="D9" s="78" t="str">
        <f>IF('DV - P'!C2="","",'DV - P'!C2)</f>
        <v>Hájková Andrea</v>
      </c>
      <c r="E9" s="78" t="str">
        <f>IF('DV - P'!D2="","",'DV - P'!D2)</f>
        <v>Choceň</v>
      </c>
      <c r="F9" s="77" t="str">
        <f>IF('DV - P'!E2="","",'DV - P'!E2)</f>
        <v>UO</v>
      </c>
      <c r="G9" s="82">
        <f>IF('DV - P'!I2="","",'DV - P'!I2)</f>
        <v>19.46</v>
      </c>
      <c r="H9" s="82">
        <f>IF('DV - P'!N2="","",'DV - P'!N2)</f>
        <v>19.47</v>
      </c>
      <c r="I9" s="82"/>
      <c r="J9" s="151">
        <f>IF('DV - P'!P2="","",'DV - P'!P2)</f>
        <v>19.46</v>
      </c>
    </row>
    <row r="10" spans="2:12" ht="18" customHeight="1" x14ac:dyDescent="0.2">
      <c r="B10" s="149">
        <f>IF('DV - P'!C3="","",'DV - P'!W3)</f>
        <v>3</v>
      </c>
      <c r="C10" s="87">
        <f>IF('DV - P'!C3="","",'DV - P'!B3)</f>
        <v>4</v>
      </c>
      <c r="D10" s="88" t="str">
        <f>IF('DV - P'!C3="","",'DV - P'!C3)</f>
        <v>Dudková Martina</v>
      </c>
      <c r="E10" s="88" t="str">
        <f>IF('DV - P'!D3="","",'DV - P'!D3)</f>
        <v>Lukavice</v>
      </c>
      <c r="F10" s="87" t="str">
        <f>IF('DV - P'!E3="","",'DV - P'!E3)</f>
        <v>UO</v>
      </c>
      <c r="G10" s="89">
        <f>IF('DV - P'!I3="","",'DV - P'!I3)</f>
        <v>19.510000000000002</v>
      </c>
      <c r="H10" s="89">
        <f>IF('DV - P'!N3="","",'DV - P'!N3)</f>
        <v>19.899999999999999</v>
      </c>
      <c r="I10" s="89"/>
      <c r="J10" s="152">
        <f>IF('DV - P'!P3="","",'DV - P'!P3)</f>
        <v>19.510000000000002</v>
      </c>
    </row>
    <row r="11" spans="2:12" ht="18" customHeight="1" x14ac:dyDescent="0.2">
      <c r="B11" s="148">
        <f>IF('DV - P'!C4="","",'DV - P'!W4)</f>
        <v>4</v>
      </c>
      <c r="C11" s="77">
        <f>IF('DV - P'!C4="","",'DV - P'!B4)</f>
        <v>7</v>
      </c>
      <c r="D11" s="78" t="str">
        <f>IF('DV - P'!C4="","",'DV - P'!C4)</f>
        <v>Křížová Darina</v>
      </c>
      <c r="E11" s="78" t="str">
        <f>IF('DV - P'!D4="","",'DV - P'!D4)</f>
        <v>Choceň</v>
      </c>
      <c r="F11" s="77" t="str">
        <f>IF('DV - P'!E4="","",'DV - P'!E4)</f>
        <v>UO</v>
      </c>
      <c r="G11" s="82">
        <f>IF('DV - P'!I4="","",'DV - P'!I4)</f>
        <v>20.47</v>
      </c>
      <c r="H11" s="82">
        <f>IF('DV - P'!N4="","",'DV - P'!N4)</f>
        <v>22.69</v>
      </c>
      <c r="I11" s="82"/>
      <c r="J11" s="151">
        <f>IF('DV - P'!P4="","",'DV - P'!P4)</f>
        <v>20.47</v>
      </c>
    </row>
    <row r="12" spans="2:12" ht="18" customHeight="1" x14ac:dyDescent="0.2">
      <c r="B12" s="149">
        <f>IF('DV - P'!C5="","",'DV - P'!W5)</f>
        <v>5</v>
      </c>
      <c r="C12" s="87">
        <f>IF('DV - P'!C5="","",'DV - P'!B5)</f>
        <v>5</v>
      </c>
      <c r="D12" s="88" t="str">
        <f>IF('DV - P'!C5="","",'DV - P'!C5)</f>
        <v>Urbancová Petra</v>
      </c>
      <c r="E12" s="88" t="str">
        <f>IF('DV - P'!D5="","",'DV - P'!D5)</f>
        <v>Pardubice - město</v>
      </c>
      <c r="F12" s="87" t="str">
        <f>IF('DV - P'!E5="","",'DV - P'!E5)</f>
        <v>PA</v>
      </c>
      <c r="G12" s="89">
        <f>IF('DV - P'!I5="","",'DV - P'!I5)</f>
        <v>20.8</v>
      </c>
      <c r="H12" s="89">
        <f>IF('DV - P'!N5="","",'DV - P'!N5)</f>
        <v>20.57</v>
      </c>
      <c r="I12" s="89"/>
      <c r="J12" s="152">
        <f>IF('DV - P'!P5="","",'DV - P'!P5)</f>
        <v>20.57</v>
      </c>
    </row>
    <row r="13" spans="2:12" ht="18" customHeight="1" x14ac:dyDescent="0.2">
      <c r="B13" s="148">
        <f>IF('DV - P'!C6="","",'DV - P'!W6)</f>
        <v>6</v>
      </c>
      <c r="C13" s="77">
        <f>IF('DV - P'!C6="","",'DV - P'!B6)</f>
        <v>2</v>
      </c>
      <c r="D13" s="78" t="str">
        <f>IF('DV - P'!C6="","",'DV - P'!C6)</f>
        <v>Hrochová Eliška</v>
      </c>
      <c r="E13" s="78" t="str">
        <f>IF('DV - P'!D6="","",'DV - P'!D6)</f>
        <v>Horní Roveň</v>
      </c>
      <c r="F13" s="77" t="str">
        <f>IF('DV - P'!E6="","",'DV - P'!E6)</f>
        <v>PA</v>
      </c>
      <c r="G13" s="82">
        <f>IF('DV - P'!I6="","",'DV - P'!I6)</f>
        <v>21.33</v>
      </c>
      <c r="H13" s="82">
        <f>IF('DV - P'!N6="","",'DV - P'!N6)</f>
        <v>22.07</v>
      </c>
      <c r="I13" s="82"/>
      <c r="J13" s="151">
        <f>IF('DV - P'!P6="","",'DV - P'!P6)</f>
        <v>21.33</v>
      </c>
    </row>
    <row r="14" spans="2:12" ht="18" customHeight="1" x14ac:dyDescent="0.2">
      <c r="B14" s="149">
        <f>IF('DV - P'!C7="","",'DV - P'!W7)</f>
        <v>7</v>
      </c>
      <c r="C14" s="87">
        <f>IF('DV - P'!C7="","",'DV - P'!B7)</f>
        <v>6</v>
      </c>
      <c r="D14" s="88" t="str">
        <f>IF('DV - P'!C7="","",'DV - P'!C7)</f>
        <v>Lupoměská Lucie</v>
      </c>
      <c r="E14" s="88" t="str">
        <f>IF('DV - P'!D7="","",'DV - P'!D7)</f>
        <v>Vinary</v>
      </c>
      <c r="F14" s="87" t="str">
        <f>IF('DV - P'!E7="","",'DV - P'!E7)</f>
        <v>CR</v>
      </c>
      <c r="G14" s="89">
        <f>IF('DV - P'!I7="","",'DV - P'!I7)</f>
        <v>24.46</v>
      </c>
      <c r="H14" s="89">
        <f>IF('DV - P'!N7="","",'DV - P'!N7)</f>
        <v>21.44</v>
      </c>
      <c r="I14" s="89"/>
      <c r="J14" s="152">
        <f>IF('DV - P'!P7="","",'DV - P'!P7)</f>
        <v>21.44</v>
      </c>
    </row>
    <row r="15" spans="2:12" ht="18" customHeight="1" x14ac:dyDescent="0.2">
      <c r="B15" s="148">
        <f>IF('DV - P'!C8="","",'DV - P'!W8)</f>
        <v>8</v>
      </c>
      <c r="C15" s="77">
        <f>IF('DV - P'!C8="","",'DV - P'!B8)</f>
        <v>8</v>
      </c>
      <c r="D15" s="78" t="str">
        <f>IF('DV - P'!C8="","",'DV - P'!C8)</f>
        <v>Vlasáková Eva</v>
      </c>
      <c r="E15" s="78" t="str">
        <f>IF('DV - P'!D8="","",'DV - P'!D8)</f>
        <v>Pardubice - město</v>
      </c>
      <c r="F15" s="77" t="str">
        <f>IF('DV - P'!E8="","",'DV - P'!E8)</f>
        <v>PA</v>
      </c>
      <c r="G15" s="82">
        <f>IF('DV - P'!I8="","",'DV - P'!I8)</f>
        <v>25.19</v>
      </c>
      <c r="H15" s="82" t="str">
        <f>IF('DV - P'!N8="","",'DV - P'!N8)</f>
        <v>NP</v>
      </c>
      <c r="I15" s="82"/>
      <c r="J15" s="151">
        <f>IF('DV - P'!P8="","",'DV - P'!P8)</f>
        <v>25.19</v>
      </c>
    </row>
    <row r="16" spans="2:12" ht="18" customHeight="1" x14ac:dyDescent="0.2">
      <c r="B16" s="149" t="str">
        <f>IF('DV - P'!C9="","",'DV - P'!W9)</f>
        <v/>
      </c>
      <c r="C16" s="87" t="str">
        <f>IF('DV - P'!C9="","",'DV - P'!B9)</f>
        <v/>
      </c>
      <c r="D16" s="88" t="str">
        <f>IF('DV - P'!C9="","",'DV - P'!C9)</f>
        <v/>
      </c>
      <c r="E16" s="88" t="str">
        <f>IF('DV - P'!D9="","",'DV - P'!D9)</f>
        <v/>
      </c>
      <c r="F16" s="87" t="str">
        <f>IF('DV - P'!E9="","",'DV - P'!E9)</f>
        <v/>
      </c>
      <c r="G16" s="89" t="str">
        <f>IF('DV - P'!I9="","",'DV - P'!I9)</f>
        <v/>
      </c>
      <c r="H16" s="89" t="str">
        <f>IF('DV - P'!N9="","",'DV - P'!N9)</f>
        <v/>
      </c>
      <c r="I16" s="89"/>
      <c r="J16" s="152" t="str">
        <f>IF('DV - P'!P9="","",'DV - P'!P9)</f>
        <v/>
      </c>
    </row>
    <row r="17" spans="2:10" ht="18" customHeight="1" x14ac:dyDescent="0.2">
      <c r="B17" s="148" t="str">
        <f>IF('DV - P'!C10="","",'DV - P'!W10)</f>
        <v/>
      </c>
      <c r="C17" s="77" t="str">
        <f>IF('DV - P'!C10="","",'DV - P'!B10)</f>
        <v/>
      </c>
      <c r="D17" s="78" t="str">
        <f>IF('DV - P'!C10="","",'DV - P'!C10)</f>
        <v/>
      </c>
      <c r="E17" s="78" t="str">
        <f>IF('DV - P'!D10="","",'DV - P'!D10)</f>
        <v/>
      </c>
      <c r="F17" s="77" t="str">
        <f>IF('DV - P'!E10="","",'DV - P'!E10)</f>
        <v/>
      </c>
      <c r="G17" s="82" t="str">
        <f>IF('DV - P'!I10="","",'DV - P'!I10)</f>
        <v/>
      </c>
      <c r="H17" s="82" t="str">
        <f>IF('DV - P'!N10="","",'DV - P'!N10)</f>
        <v/>
      </c>
      <c r="I17" s="82"/>
      <c r="J17" s="151" t="str">
        <f>IF('DV - P'!P10="","",'DV - P'!P10)</f>
        <v/>
      </c>
    </row>
    <row r="18" spans="2:10" ht="18" customHeight="1" x14ac:dyDescent="0.2">
      <c r="B18" s="149" t="str">
        <f>IF('DV - P'!C11="","",'DV - P'!W11)</f>
        <v/>
      </c>
      <c r="C18" s="87" t="str">
        <f>IF('DV - P'!C11="","",'DV - P'!B11)</f>
        <v/>
      </c>
      <c r="D18" s="88" t="str">
        <f>IF('DV - P'!C11="","",'DV - P'!C11)</f>
        <v/>
      </c>
      <c r="E18" s="88" t="str">
        <f>IF('DV - P'!D11="","",'DV - P'!D11)</f>
        <v/>
      </c>
      <c r="F18" s="87" t="str">
        <f>IF('DV - P'!E11="","",'DV - P'!E11)</f>
        <v/>
      </c>
      <c r="G18" s="89" t="str">
        <f>IF('DV - P'!I11="","",'DV - P'!I11)</f>
        <v/>
      </c>
      <c r="H18" s="89" t="str">
        <f>IF('DV - P'!N11="","",'DV - P'!N11)</f>
        <v/>
      </c>
      <c r="I18" s="89"/>
      <c r="J18" s="152" t="str">
        <f>IF('DV - P'!P11="","",'DV - P'!P11)</f>
        <v/>
      </c>
    </row>
    <row r="19" spans="2:10" ht="18" customHeight="1" x14ac:dyDescent="0.2">
      <c r="B19" s="148" t="str">
        <f>IF('DV - P'!C12="","",'DV - P'!W12)</f>
        <v/>
      </c>
      <c r="C19" s="77" t="str">
        <f>IF('DV - P'!C12="","",'DV - P'!B12)</f>
        <v/>
      </c>
      <c r="D19" s="78" t="str">
        <f>IF('DV - P'!C12="","",'DV - P'!C12)</f>
        <v/>
      </c>
      <c r="E19" s="78" t="str">
        <f>IF('DV - P'!D12="","",'DV - P'!D12)</f>
        <v/>
      </c>
      <c r="F19" s="77" t="str">
        <f>IF('DV - P'!E12="","",'DV - P'!E12)</f>
        <v/>
      </c>
      <c r="G19" s="82" t="str">
        <f>IF('DV - P'!I12="","",'DV - P'!I12)</f>
        <v/>
      </c>
      <c r="H19" s="82" t="str">
        <f>IF('DV - P'!N12="","",'DV - P'!N12)</f>
        <v/>
      </c>
      <c r="I19" s="82"/>
      <c r="J19" s="151" t="str">
        <f>IF('DV - P'!P12="","",'DV - P'!P12)</f>
        <v/>
      </c>
    </row>
    <row r="20" spans="2:10" ht="18" customHeight="1" x14ac:dyDescent="0.2">
      <c r="B20" s="149" t="str">
        <f>IF('DV - P'!C13="","",'DV - P'!W13)</f>
        <v/>
      </c>
      <c r="C20" s="87" t="str">
        <f>IF('DV - P'!C13="","",'DV - P'!B13)</f>
        <v/>
      </c>
      <c r="D20" s="88" t="str">
        <f>IF('DV - P'!C13="","",'DV - P'!C13)</f>
        <v/>
      </c>
      <c r="E20" s="88" t="str">
        <f>IF('DV - P'!D13="","",'DV - P'!D13)</f>
        <v/>
      </c>
      <c r="F20" s="87" t="str">
        <f>IF('DV - P'!E13="","",'DV - P'!E13)</f>
        <v/>
      </c>
      <c r="G20" s="89" t="str">
        <f>IF('DV - P'!I13="","",'DV - P'!I13)</f>
        <v/>
      </c>
      <c r="H20" s="89" t="str">
        <f>IF('DV - P'!N13="","",'DV - P'!N13)</f>
        <v/>
      </c>
      <c r="I20" s="89"/>
      <c r="J20" s="152" t="str">
        <f>IF('DV - P'!P13="","",'DV - P'!P13)</f>
        <v/>
      </c>
    </row>
    <row r="21" spans="2:10" ht="18" customHeight="1" x14ac:dyDescent="0.2">
      <c r="B21" s="148" t="str">
        <f>IF('DV - P'!C14="","",'DV - P'!W14)</f>
        <v/>
      </c>
      <c r="C21" s="77" t="str">
        <f>IF('DV - P'!C14="","",'DV - P'!B14)</f>
        <v/>
      </c>
      <c r="D21" s="78" t="str">
        <f>IF('DV - P'!C14="","",'DV - P'!C14)</f>
        <v/>
      </c>
      <c r="E21" s="78" t="str">
        <f>IF('DV - P'!D14="","",'DV - P'!D14)</f>
        <v/>
      </c>
      <c r="F21" s="77" t="str">
        <f>IF('DV - P'!E14="","",'DV - P'!E14)</f>
        <v/>
      </c>
      <c r="G21" s="82" t="str">
        <f>IF('DV - P'!I14="","",'DV - P'!I14)</f>
        <v/>
      </c>
      <c r="H21" s="82" t="str">
        <f>IF('DV - P'!N14="","",'DV - P'!N14)</f>
        <v/>
      </c>
      <c r="I21" s="82"/>
      <c r="J21" s="151" t="str">
        <f>IF('DV - P'!P14="","",'DV - P'!P14)</f>
        <v/>
      </c>
    </row>
    <row r="22" spans="2:10" ht="18" customHeight="1" x14ac:dyDescent="0.2">
      <c r="B22" s="149" t="str">
        <f>IF('DV - P'!C15="","",'DV - P'!W15)</f>
        <v/>
      </c>
      <c r="C22" s="87" t="str">
        <f>IF('DV - P'!C15="","",'DV - P'!B15)</f>
        <v/>
      </c>
      <c r="D22" s="88" t="str">
        <f>IF('DV - P'!C15="","",'DV - P'!C15)</f>
        <v/>
      </c>
      <c r="E22" s="88" t="str">
        <f>IF('DV - P'!D15="","",'DV - P'!D15)</f>
        <v/>
      </c>
      <c r="F22" s="87" t="str">
        <f>IF('DV - P'!E15="","",'DV - P'!E15)</f>
        <v/>
      </c>
      <c r="G22" s="89" t="str">
        <f>IF('DV - P'!I15="","",'DV - P'!I15)</f>
        <v/>
      </c>
      <c r="H22" s="89" t="str">
        <f>IF('DV - P'!N15="","",'DV - P'!N15)</f>
        <v/>
      </c>
      <c r="I22" s="89"/>
      <c r="J22" s="152" t="str">
        <f>IF('DV - P'!P15="","",'DV - P'!P15)</f>
        <v/>
      </c>
    </row>
    <row r="23" spans="2:10" ht="18" customHeight="1" x14ac:dyDescent="0.2">
      <c r="B23" s="148" t="str">
        <f>IF('DV - P'!C16="","",'DV - P'!W16)</f>
        <v/>
      </c>
      <c r="C23" s="77" t="str">
        <f>IF('DV - P'!C16="","",'DV - P'!B16)</f>
        <v/>
      </c>
      <c r="D23" s="78" t="str">
        <f>IF('DV - P'!C16="","",'DV - P'!C16)</f>
        <v/>
      </c>
      <c r="E23" s="78" t="str">
        <f>IF('DV - P'!D16="","",'DV - P'!D16)</f>
        <v/>
      </c>
      <c r="F23" s="77" t="str">
        <f>IF('DV - P'!E16="","",'DV - P'!E16)</f>
        <v/>
      </c>
      <c r="G23" s="82" t="str">
        <f>IF('DV - P'!I16="","",'DV - P'!I16)</f>
        <v/>
      </c>
      <c r="H23" s="82" t="str">
        <f>IF('DV - P'!N16="","",'DV - P'!N16)</f>
        <v/>
      </c>
      <c r="I23" s="82"/>
      <c r="J23" s="151" t="str">
        <f>IF('DV - P'!P16="","",'DV - P'!P16)</f>
        <v/>
      </c>
    </row>
    <row r="24" spans="2:10" ht="18" customHeight="1" x14ac:dyDescent="0.2">
      <c r="B24" s="149" t="str">
        <f>IF('DV - P'!C17="","",'DV - P'!W17)</f>
        <v/>
      </c>
      <c r="C24" s="87" t="str">
        <f>IF('DV - P'!C17="","",'DV - P'!B17)</f>
        <v/>
      </c>
      <c r="D24" s="88" t="str">
        <f>IF('DV - P'!C17="","",'DV - P'!C17)</f>
        <v/>
      </c>
      <c r="E24" s="88" t="str">
        <f>IF('DV - P'!D17="","",'DV - P'!D17)</f>
        <v/>
      </c>
      <c r="F24" s="87" t="str">
        <f>IF('DV - P'!E17="","",'DV - P'!E17)</f>
        <v/>
      </c>
      <c r="G24" s="89" t="str">
        <f>IF('DV - P'!I17="","",'DV - P'!I17)</f>
        <v/>
      </c>
      <c r="H24" s="89" t="str">
        <f>IF('DV - P'!N17="","",'DV - P'!N17)</f>
        <v/>
      </c>
      <c r="I24" s="89"/>
      <c r="J24" s="152" t="str">
        <f>IF('DV - P'!P17="","",'DV - P'!P17)</f>
        <v/>
      </c>
    </row>
    <row r="25" spans="2:10" ht="18" customHeight="1" x14ac:dyDescent="0.2">
      <c r="B25" s="148" t="str">
        <f>IF('DV - P'!C18="","",'DV - P'!W18)</f>
        <v/>
      </c>
      <c r="C25" s="77" t="str">
        <f>IF('DV - P'!C18="","",'DV - P'!B18)</f>
        <v/>
      </c>
      <c r="D25" s="78" t="str">
        <f>IF('DV - P'!C18="","",'DV - P'!C18)</f>
        <v/>
      </c>
      <c r="E25" s="78" t="str">
        <f>IF('DV - P'!D18="","",'DV - P'!D18)</f>
        <v/>
      </c>
      <c r="F25" s="77" t="str">
        <f>IF('DV - P'!E18="","",'DV - P'!E18)</f>
        <v/>
      </c>
      <c r="G25" s="82" t="str">
        <f>IF('DV - P'!I18="","",'DV - P'!I18)</f>
        <v/>
      </c>
      <c r="H25" s="82" t="str">
        <f>IF('DV - P'!N18="","",'DV - P'!N18)</f>
        <v/>
      </c>
      <c r="I25" s="82"/>
      <c r="J25" s="151" t="str">
        <f>IF('DV - P'!P18="","",'DV - P'!P18)</f>
        <v/>
      </c>
    </row>
    <row r="26" spans="2:10" ht="18" customHeight="1" x14ac:dyDescent="0.2">
      <c r="B26" s="149" t="str">
        <f>IF('DV - P'!C19="","",'DV - P'!W19)</f>
        <v/>
      </c>
      <c r="C26" s="87" t="str">
        <f>IF('DV - P'!C19="","",'DV - P'!B19)</f>
        <v/>
      </c>
      <c r="D26" s="88" t="str">
        <f>IF('DV - P'!C19="","",'DV - P'!C19)</f>
        <v/>
      </c>
      <c r="E26" s="88" t="str">
        <f>IF('DV - P'!D19="","",'DV - P'!D19)</f>
        <v/>
      </c>
      <c r="F26" s="87" t="str">
        <f>IF('DV - P'!E19="","",'DV - P'!E19)</f>
        <v/>
      </c>
      <c r="G26" s="89" t="str">
        <f>IF('DV - P'!I19="","",'DV - P'!I19)</f>
        <v/>
      </c>
      <c r="H26" s="89" t="str">
        <f>IF('DV - P'!N19="","",'DV - P'!N19)</f>
        <v/>
      </c>
      <c r="I26" s="89"/>
      <c r="J26" s="152" t="str">
        <f>IF('DV - P'!P19="","",'DV - P'!P19)</f>
        <v/>
      </c>
    </row>
    <row r="27" spans="2:10" ht="18" customHeight="1" x14ac:dyDescent="0.2">
      <c r="B27" s="148" t="str">
        <f>IF('DV - P'!C20="","",'DV - P'!W20)</f>
        <v/>
      </c>
      <c r="C27" s="77" t="str">
        <f>IF('DV - P'!C20="","",'DV - P'!B20)</f>
        <v/>
      </c>
      <c r="D27" s="78" t="str">
        <f>IF('DV - P'!C20="","",'DV - P'!C20)</f>
        <v/>
      </c>
      <c r="E27" s="78" t="str">
        <f>IF('DV - P'!D20="","",'DV - P'!D20)</f>
        <v/>
      </c>
      <c r="F27" s="77" t="str">
        <f>IF('DV - P'!E20="","",'DV - P'!E20)</f>
        <v/>
      </c>
      <c r="G27" s="82" t="str">
        <f>IF('DV - P'!I20="","",'DV - P'!I20)</f>
        <v/>
      </c>
      <c r="H27" s="82" t="str">
        <f>IF('DV - P'!N20="","",'DV - P'!N20)</f>
        <v/>
      </c>
      <c r="I27" s="82"/>
      <c r="J27" s="151" t="str">
        <f>IF('DV - P'!P20="","",'DV - P'!P20)</f>
        <v/>
      </c>
    </row>
    <row r="28" spans="2:10" ht="18" customHeight="1" x14ac:dyDescent="0.2">
      <c r="B28" s="149" t="str">
        <f>IF('DV - P'!C21="","",'DV - P'!W21)</f>
        <v/>
      </c>
      <c r="C28" s="87" t="str">
        <f>IF('DV - P'!C21="","",'DV - P'!B21)</f>
        <v/>
      </c>
      <c r="D28" s="88" t="str">
        <f>IF('DV - P'!C21="","",'DV - P'!C21)</f>
        <v/>
      </c>
      <c r="E28" s="88" t="str">
        <f>IF('DV - P'!D21="","",'DV - P'!D21)</f>
        <v/>
      </c>
      <c r="F28" s="87" t="str">
        <f>IF('DV - P'!E21="","",'DV - P'!E21)</f>
        <v/>
      </c>
      <c r="G28" s="89" t="str">
        <f>IF('DV - P'!I21="","",'DV - P'!I21)</f>
        <v/>
      </c>
      <c r="H28" s="89" t="str">
        <f>IF('DV - P'!N21="","",'DV - P'!N21)</f>
        <v/>
      </c>
      <c r="I28" s="89"/>
      <c r="J28" s="152" t="str">
        <f>IF('DV - P'!P21="","",'DV - P'!P21)</f>
        <v/>
      </c>
    </row>
    <row r="29" spans="2:10" ht="18" customHeight="1" x14ac:dyDescent="0.2">
      <c r="B29" s="148" t="str">
        <f>IF('DV - P'!C22="","",'DV - P'!W22)</f>
        <v/>
      </c>
      <c r="C29" s="77" t="str">
        <f>IF('DV - P'!C22="","",'DV - P'!B22)</f>
        <v/>
      </c>
      <c r="D29" s="78" t="str">
        <f>IF('DV - P'!C22="","",'DV - P'!C22)</f>
        <v/>
      </c>
      <c r="E29" s="78" t="str">
        <f>IF('DV - P'!D22="","",'DV - P'!D22)</f>
        <v/>
      </c>
      <c r="F29" s="77" t="str">
        <f>IF('DV - P'!E22="","",'DV - P'!E22)</f>
        <v/>
      </c>
      <c r="G29" s="82" t="str">
        <f>IF('DV - P'!I22="","",'DV - P'!I22)</f>
        <v/>
      </c>
      <c r="H29" s="82" t="str">
        <f>IF('DV - P'!N22="","",'DV - P'!N22)</f>
        <v/>
      </c>
      <c r="I29" s="82"/>
      <c r="J29" s="151" t="str">
        <f>IF('DV - P'!P22="","",'DV - P'!P22)</f>
        <v/>
      </c>
    </row>
    <row r="30" spans="2:10" ht="18" customHeight="1" x14ac:dyDescent="0.2">
      <c r="B30" s="149" t="str">
        <f>IF('DV - P'!C23="","",'DV - P'!W23)</f>
        <v/>
      </c>
      <c r="C30" s="87" t="str">
        <f>IF('DV - P'!C23="","",'DV - P'!B23)</f>
        <v/>
      </c>
      <c r="D30" s="88" t="str">
        <f>IF('DV - P'!C23="","",'DV - P'!C23)</f>
        <v/>
      </c>
      <c r="E30" s="88" t="str">
        <f>IF('DV - P'!D23="","",'DV - P'!D23)</f>
        <v/>
      </c>
      <c r="F30" s="87" t="str">
        <f>IF('DV - P'!E23="","",'DV - P'!E23)</f>
        <v/>
      </c>
      <c r="G30" s="89" t="str">
        <f>IF('DV - P'!I23="","",'DV - P'!I23)</f>
        <v/>
      </c>
      <c r="H30" s="89" t="str">
        <f>IF('DV - P'!N23="","",'DV - P'!N23)</f>
        <v/>
      </c>
      <c r="I30" s="89"/>
      <c r="J30" s="152" t="str">
        <f>IF('DV - P'!P23="","",'DV - P'!P23)</f>
        <v/>
      </c>
    </row>
    <row r="31" spans="2:10" ht="18" customHeight="1" x14ac:dyDescent="0.2">
      <c r="B31" s="148" t="str">
        <f>IF('DV - P'!C24="","",'DV - P'!W24)</f>
        <v/>
      </c>
      <c r="C31" s="77" t="str">
        <f>IF('DV - P'!C24="","",'DV - P'!B24)</f>
        <v/>
      </c>
      <c r="D31" s="78" t="str">
        <f>IF('DV - P'!C24="","",'DV - P'!C24)</f>
        <v/>
      </c>
      <c r="E31" s="78" t="str">
        <f>IF('DV - P'!D24="","",'DV - P'!D24)</f>
        <v/>
      </c>
      <c r="F31" s="77" t="str">
        <f>IF('DV - P'!E24="","",'DV - P'!E24)</f>
        <v/>
      </c>
      <c r="G31" s="82" t="str">
        <f>IF('DV - P'!I24="","",'DV - P'!I24)</f>
        <v/>
      </c>
      <c r="H31" s="82" t="str">
        <f>IF('DV - P'!N24="","",'DV - P'!N24)</f>
        <v/>
      </c>
      <c r="I31" s="82"/>
      <c r="J31" s="151" t="str">
        <f>IF('DV - P'!P24="","",'DV - P'!P24)</f>
        <v/>
      </c>
    </row>
    <row r="32" spans="2:10" ht="18" customHeight="1" x14ac:dyDescent="0.2">
      <c r="B32" s="149" t="str">
        <f>IF('DV - P'!C25="","",'DV - P'!W25)</f>
        <v/>
      </c>
      <c r="C32" s="87" t="str">
        <f>IF('DV - P'!C25="","",'DV - P'!B25)</f>
        <v/>
      </c>
      <c r="D32" s="88" t="str">
        <f>IF('DV - P'!C25="","",'DV - P'!C25)</f>
        <v/>
      </c>
      <c r="E32" s="88" t="str">
        <f>IF('DV - P'!D25="","",'DV - P'!D25)</f>
        <v/>
      </c>
      <c r="F32" s="87" t="str">
        <f>IF('DV - P'!E25="","",'DV - P'!E25)</f>
        <v/>
      </c>
      <c r="G32" s="89" t="str">
        <f>IF('DV - P'!I25="","",'DV - P'!I25)</f>
        <v/>
      </c>
      <c r="H32" s="89" t="str">
        <f>IF('DV - P'!N25="","",'DV - P'!N25)</f>
        <v/>
      </c>
      <c r="I32" s="89"/>
      <c r="J32" s="152" t="str">
        <f>IF('DV - P'!P25="","",'DV - P'!P25)</f>
        <v/>
      </c>
    </row>
    <row r="33" spans="2:10" ht="18" customHeight="1" x14ac:dyDescent="0.2">
      <c r="B33" s="148" t="str">
        <f>IF('DV - P'!C26="","",'DV - P'!W26)</f>
        <v/>
      </c>
      <c r="C33" s="77" t="str">
        <f>IF('DV - P'!C26="","",'DV - P'!B26)</f>
        <v/>
      </c>
      <c r="D33" s="78" t="str">
        <f>IF('DV - P'!C26="","",'DV - P'!C26)</f>
        <v/>
      </c>
      <c r="E33" s="78" t="str">
        <f>IF('DV - P'!D26="","",'DV - P'!D26)</f>
        <v/>
      </c>
      <c r="F33" s="77" t="str">
        <f>IF('DV - P'!E26="","",'DV - P'!E26)</f>
        <v/>
      </c>
      <c r="G33" s="82" t="str">
        <f>IF('DV - P'!I26="","",'DV - P'!I26)</f>
        <v/>
      </c>
      <c r="H33" s="82" t="str">
        <f>IF('DV - P'!N26="","",'DV - P'!N26)</f>
        <v/>
      </c>
      <c r="I33" s="82"/>
      <c r="J33" s="151" t="str">
        <f>IF('DV - P'!P26="","",'DV - P'!P26)</f>
        <v/>
      </c>
    </row>
    <row r="34" spans="2:10" ht="18" customHeight="1" x14ac:dyDescent="0.2">
      <c r="B34" s="149" t="str">
        <f>IF('DV - P'!C27="","",'DV - P'!W27)</f>
        <v/>
      </c>
      <c r="C34" s="87" t="str">
        <f>IF('DV - P'!C27="","",'DV - P'!B27)</f>
        <v/>
      </c>
      <c r="D34" s="88" t="str">
        <f>IF('DV - P'!C27="","",'DV - P'!C27)</f>
        <v/>
      </c>
      <c r="E34" s="88" t="str">
        <f>IF('DV - P'!D27="","",'DV - P'!D27)</f>
        <v/>
      </c>
      <c r="F34" s="87" t="str">
        <f>IF('DV - P'!E27="","",'DV - P'!E27)</f>
        <v/>
      </c>
      <c r="G34" s="89" t="str">
        <f>IF('DV - P'!I27="","",'DV - P'!I27)</f>
        <v/>
      </c>
      <c r="H34" s="89" t="str">
        <f>IF('DV - P'!N27="","",'DV - P'!N27)</f>
        <v/>
      </c>
      <c r="I34" s="89"/>
      <c r="J34" s="152" t="str">
        <f>IF('DV - P'!P27="","",'DV - P'!P27)</f>
        <v/>
      </c>
    </row>
    <row r="35" spans="2:10" ht="18" customHeight="1" x14ac:dyDescent="0.2">
      <c r="B35" s="148" t="str">
        <f>IF('DV - P'!C28="","",'DV - P'!W28)</f>
        <v/>
      </c>
      <c r="C35" s="77" t="str">
        <f>IF('DV - P'!C28="","",'DV - P'!B28)</f>
        <v/>
      </c>
      <c r="D35" s="78" t="str">
        <f>IF('DV - P'!C28="","",'DV - P'!C28)</f>
        <v/>
      </c>
      <c r="E35" s="78" t="str">
        <f>IF('DV - P'!D28="","",'DV - P'!D28)</f>
        <v/>
      </c>
      <c r="F35" s="77" t="str">
        <f>IF('DV - P'!E28="","",'DV - P'!E28)</f>
        <v/>
      </c>
      <c r="G35" s="82" t="str">
        <f>IF('DV - P'!I28="","",'DV - P'!I28)</f>
        <v/>
      </c>
      <c r="H35" s="82" t="str">
        <f>IF('DV - P'!N28="","",'DV - P'!N28)</f>
        <v/>
      </c>
      <c r="I35" s="82"/>
      <c r="J35" s="151" t="str">
        <f>IF('DV - P'!P28="","",'DV - P'!P28)</f>
        <v/>
      </c>
    </row>
    <row r="36" spans="2:10" ht="18" customHeight="1" x14ac:dyDescent="0.2">
      <c r="B36" s="149" t="str">
        <f>IF('DV - P'!C29="","",'DV - P'!W29)</f>
        <v/>
      </c>
      <c r="C36" s="87" t="str">
        <f>IF('DV - P'!C29="","",'DV - P'!B29)</f>
        <v/>
      </c>
      <c r="D36" s="88" t="str">
        <f>IF('DV - P'!C29="","",'DV - P'!C29)</f>
        <v/>
      </c>
      <c r="E36" s="88" t="str">
        <f>IF('DV - P'!D29="","",'DV - P'!D29)</f>
        <v/>
      </c>
      <c r="F36" s="87" t="str">
        <f>IF('DV - P'!E29="","",'DV - P'!E29)</f>
        <v/>
      </c>
      <c r="G36" s="89" t="str">
        <f>IF('DV - P'!I29="","",'DV - P'!I29)</f>
        <v/>
      </c>
      <c r="H36" s="89" t="str">
        <f>IF('DV - P'!N29="","",'DV - P'!N29)</f>
        <v/>
      </c>
      <c r="I36" s="89"/>
      <c r="J36" s="152" t="str">
        <f>IF('DV - P'!P29="","",'DV - P'!P29)</f>
        <v/>
      </c>
    </row>
    <row r="37" spans="2:10" ht="18" customHeight="1" x14ac:dyDescent="0.2">
      <c r="B37" s="148" t="str">
        <f>IF('DV - P'!C30="","",'DV - P'!W30)</f>
        <v/>
      </c>
      <c r="C37" s="77" t="str">
        <f>IF('DV - P'!C30="","",'DV - P'!B30)</f>
        <v/>
      </c>
      <c r="D37" s="78" t="str">
        <f>IF('DV - P'!C30="","",'DV - P'!C30)</f>
        <v/>
      </c>
      <c r="E37" s="78" t="str">
        <f>IF('DV - P'!D30="","",'DV - P'!D30)</f>
        <v/>
      </c>
      <c r="F37" s="77" t="str">
        <f>IF('DV - P'!E30="","",'DV - P'!E30)</f>
        <v/>
      </c>
      <c r="G37" s="82" t="str">
        <f>IF('DV - P'!I30="","",'DV - P'!I30)</f>
        <v/>
      </c>
      <c r="H37" s="82" t="str">
        <f>IF('DV - P'!N30="","",'DV - P'!N30)</f>
        <v/>
      </c>
      <c r="I37" s="82"/>
      <c r="J37" s="151" t="str">
        <f>IF('DV - P'!P30="","",'DV - P'!P30)</f>
        <v/>
      </c>
    </row>
    <row r="38" spans="2:10" ht="18" customHeight="1" x14ac:dyDescent="0.2">
      <c r="B38" s="149" t="str">
        <f>IF('DV - P'!C31="","",'DV - P'!W31)</f>
        <v/>
      </c>
      <c r="C38" s="87" t="str">
        <f>IF('DV - P'!C31="","",'DV - P'!B31)</f>
        <v/>
      </c>
      <c r="D38" s="88" t="str">
        <f>IF('DV - P'!C31="","",'DV - P'!C31)</f>
        <v/>
      </c>
      <c r="E38" s="88" t="str">
        <f>IF('DV - P'!D31="","",'DV - P'!D31)</f>
        <v/>
      </c>
      <c r="F38" s="87" t="str">
        <f>IF('DV - P'!E31="","",'DV - P'!E31)</f>
        <v/>
      </c>
      <c r="G38" s="89" t="str">
        <f>IF('DV - P'!I31="","",'DV - P'!I31)</f>
        <v/>
      </c>
      <c r="H38" s="89" t="str">
        <f>IF('DV - P'!N31="","",'DV - P'!N31)</f>
        <v/>
      </c>
      <c r="I38" s="89"/>
      <c r="J38" s="152" t="str">
        <f>IF('DV - P'!P31="","",'DV - P'!P31)</f>
        <v/>
      </c>
    </row>
    <row r="39" spans="2:10" ht="18" customHeight="1" x14ac:dyDescent="0.2">
      <c r="B39" s="148" t="str">
        <f>IF('DV - P'!C32="","",'DV - P'!W32)</f>
        <v/>
      </c>
      <c r="C39" s="77" t="str">
        <f>IF('DV - P'!C32="","",'DV - P'!B32)</f>
        <v/>
      </c>
      <c r="D39" s="78" t="str">
        <f>IF('DV - P'!C32="","",'DV - P'!C32)</f>
        <v/>
      </c>
      <c r="E39" s="78" t="str">
        <f>IF('DV - P'!D32="","",'DV - P'!D32)</f>
        <v/>
      </c>
      <c r="F39" s="77" t="str">
        <f>IF('DV - P'!E32="","",'DV - P'!E32)</f>
        <v/>
      </c>
      <c r="G39" s="82" t="str">
        <f>IF('DV - P'!I32="","",'DV - P'!I32)</f>
        <v/>
      </c>
      <c r="H39" s="82" t="str">
        <f>IF('DV - P'!N32="","",'DV - P'!N32)</f>
        <v/>
      </c>
      <c r="I39" s="82"/>
      <c r="J39" s="151" t="str">
        <f>IF('DV - P'!P32="","",'DV - P'!P32)</f>
        <v/>
      </c>
    </row>
    <row r="40" spans="2:10" ht="18" customHeight="1" x14ac:dyDescent="0.2">
      <c r="B40" s="149" t="str">
        <f>IF('DV - P'!C33="","",'DV - P'!W33)</f>
        <v/>
      </c>
      <c r="C40" s="87" t="str">
        <f>IF('DV - P'!C33="","",'DV - P'!B33)</f>
        <v/>
      </c>
      <c r="D40" s="88" t="str">
        <f>IF('DV - P'!C33="","",'DV - P'!C33)</f>
        <v/>
      </c>
      <c r="E40" s="88" t="str">
        <f>IF('DV - P'!D33="","",'DV - P'!D33)</f>
        <v/>
      </c>
      <c r="F40" s="87" t="str">
        <f>IF('DV - P'!E33="","",'DV - P'!E33)</f>
        <v/>
      </c>
      <c r="G40" s="89" t="str">
        <f>IF('DV - P'!I33="","",'DV - P'!I33)</f>
        <v/>
      </c>
      <c r="H40" s="89" t="str">
        <f>IF('DV - P'!N33="","",'DV - P'!N33)</f>
        <v/>
      </c>
      <c r="I40" s="89"/>
      <c r="J40" s="152" t="str">
        <f>IF('DV - P'!P33="","",'DV - P'!P33)</f>
        <v/>
      </c>
    </row>
    <row r="41" spans="2:10" ht="18" customHeight="1" x14ac:dyDescent="0.2">
      <c r="B41" s="148" t="str">
        <f>IF('DV - P'!C34="","",'DV - P'!W34)</f>
        <v/>
      </c>
      <c r="C41" s="77" t="str">
        <f>IF('DV - P'!C34="","",'DV - P'!B34)</f>
        <v/>
      </c>
      <c r="D41" s="78" t="str">
        <f>IF('DV - P'!C34="","",'DV - P'!C34)</f>
        <v/>
      </c>
      <c r="E41" s="78" t="str">
        <f>IF('DV - P'!D34="","",'DV - P'!D34)</f>
        <v/>
      </c>
      <c r="F41" s="77" t="str">
        <f>IF('DV - P'!E34="","",'DV - P'!E34)</f>
        <v/>
      </c>
      <c r="G41" s="82" t="str">
        <f>IF('DV - P'!I34="","",'DV - P'!I34)</f>
        <v/>
      </c>
      <c r="H41" s="82" t="str">
        <f>IF('DV - P'!N34="","",'DV - P'!N34)</f>
        <v/>
      </c>
      <c r="I41" s="82"/>
      <c r="J41" s="151" t="str">
        <f>IF('DV - P'!P34="","",'DV - P'!P34)</f>
        <v/>
      </c>
    </row>
    <row r="42" spans="2:10" ht="18" customHeight="1" x14ac:dyDescent="0.2">
      <c r="B42" s="149" t="str">
        <f>IF('DV - P'!C35="","",'DV - P'!W35)</f>
        <v/>
      </c>
      <c r="C42" s="87" t="str">
        <f>IF('DV - P'!C35="","",'DV - P'!B35)</f>
        <v/>
      </c>
      <c r="D42" s="88" t="str">
        <f>IF('DV - P'!C35="","",'DV - P'!C35)</f>
        <v/>
      </c>
      <c r="E42" s="88" t="str">
        <f>IF('DV - P'!D35="","",'DV - P'!D35)</f>
        <v/>
      </c>
      <c r="F42" s="87" t="str">
        <f>IF('DV - P'!E35="","",'DV - P'!E35)</f>
        <v/>
      </c>
      <c r="G42" s="89" t="str">
        <f>IF('DV - P'!I35="","",'DV - P'!I35)</f>
        <v/>
      </c>
      <c r="H42" s="89" t="str">
        <f>IF('DV - P'!N35="","",'DV - P'!N35)</f>
        <v/>
      </c>
      <c r="I42" s="89"/>
      <c r="J42" s="152" t="str">
        <f>IF('DV - P'!P35="","",'DV - P'!P35)</f>
        <v/>
      </c>
    </row>
    <row r="43" spans="2:10" ht="18" customHeight="1" x14ac:dyDescent="0.2">
      <c r="B43" s="148" t="str">
        <f>IF('DV - P'!C36="","",'DV - P'!W36)</f>
        <v/>
      </c>
      <c r="C43" s="77" t="str">
        <f>IF('DV - P'!C36="","",'DV - P'!B36)</f>
        <v/>
      </c>
      <c r="D43" s="78" t="str">
        <f>IF('DV - P'!C36="","",'DV - P'!C36)</f>
        <v/>
      </c>
      <c r="E43" s="78" t="str">
        <f>IF('DV - P'!D36="","",'DV - P'!D36)</f>
        <v/>
      </c>
      <c r="F43" s="77" t="str">
        <f>IF('DV - P'!E36="","",'DV - P'!E36)</f>
        <v/>
      </c>
      <c r="G43" s="82" t="str">
        <f>IF('DV - P'!I36="","",'DV - P'!I36)</f>
        <v/>
      </c>
      <c r="H43" s="82" t="str">
        <f>IF('DV - P'!N36="","",'DV - P'!N36)</f>
        <v/>
      </c>
      <c r="I43" s="82"/>
      <c r="J43" s="151" t="str">
        <f>IF('DV - P'!P36="","",'DV - P'!P36)</f>
        <v/>
      </c>
    </row>
    <row r="44" spans="2:10" ht="18" customHeight="1" x14ac:dyDescent="0.2">
      <c r="B44" s="149" t="str">
        <f>IF('DV - P'!C37="","",'DV - P'!W37)</f>
        <v/>
      </c>
      <c r="C44" s="87" t="str">
        <f>IF('DV - P'!C37="","",'DV - P'!B37)</f>
        <v/>
      </c>
      <c r="D44" s="88" t="str">
        <f>IF('DV - P'!C37="","",'DV - P'!C37)</f>
        <v/>
      </c>
      <c r="E44" s="88" t="str">
        <f>IF('DV - P'!D37="","",'DV - P'!D37)</f>
        <v/>
      </c>
      <c r="F44" s="87" t="str">
        <f>IF('DV - P'!E37="","",'DV - P'!E37)</f>
        <v/>
      </c>
      <c r="G44" s="89" t="str">
        <f>IF('DV - P'!I37="","",'DV - P'!I37)</f>
        <v/>
      </c>
      <c r="H44" s="89" t="str">
        <f>IF('DV - P'!N37="","",'DV - P'!N37)</f>
        <v/>
      </c>
      <c r="I44" s="89"/>
      <c r="J44" s="152" t="str">
        <f>IF('DV - P'!P37="","",'DV - P'!P37)</f>
        <v/>
      </c>
    </row>
    <row r="45" spans="2:10" ht="18" customHeight="1" x14ac:dyDescent="0.2">
      <c r="B45" s="148" t="str">
        <f>IF('DV - P'!C38="","",'DV - P'!W38)</f>
        <v/>
      </c>
      <c r="C45" s="77" t="str">
        <f>IF('DV - P'!C38="","",'DV - P'!B38)</f>
        <v/>
      </c>
      <c r="D45" s="78" t="str">
        <f>IF('DV - P'!C38="","",'DV - P'!C38)</f>
        <v/>
      </c>
      <c r="E45" s="78" t="str">
        <f>IF('DV - P'!D38="","",'DV - P'!D38)</f>
        <v/>
      </c>
      <c r="F45" s="77" t="str">
        <f>IF('DV - P'!E38="","",'DV - P'!E38)</f>
        <v/>
      </c>
      <c r="G45" s="82" t="str">
        <f>IF('DV - P'!I38="","",'DV - P'!I38)</f>
        <v/>
      </c>
      <c r="H45" s="82" t="str">
        <f>IF('DV - P'!N38="","",'DV - P'!N38)</f>
        <v/>
      </c>
      <c r="I45" s="82"/>
      <c r="J45" s="151" t="str">
        <f>IF('DV - P'!P38="","",'DV - P'!P38)</f>
        <v/>
      </c>
    </row>
    <row r="46" spans="2:10" ht="18" customHeight="1" x14ac:dyDescent="0.2">
      <c r="B46" s="149" t="str">
        <f>IF('DV - P'!C39="","",'DV - P'!W39)</f>
        <v/>
      </c>
      <c r="C46" s="87" t="str">
        <f>IF('DV - P'!C39="","",'DV - P'!B39)</f>
        <v/>
      </c>
      <c r="D46" s="88" t="str">
        <f>IF('DV - P'!C39="","",'DV - P'!C39)</f>
        <v/>
      </c>
      <c r="E46" s="88" t="str">
        <f>IF('DV - P'!D39="","",'DV - P'!D39)</f>
        <v/>
      </c>
      <c r="F46" s="87" t="str">
        <f>IF('DV - P'!E39="","",'DV - P'!E39)</f>
        <v/>
      </c>
      <c r="G46" s="89" t="str">
        <f>IF('DV - P'!I39="","",'DV - P'!I39)</f>
        <v/>
      </c>
      <c r="H46" s="89" t="str">
        <f>IF('DV - P'!N39="","",'DV - P'!N39)</f>
        <v/>
      </c>
      <c r="I46" s="89"/>
      <c r="J46" s="152" t="str">
        <f>IF('DV - P'!P39="","",'DV - P'!P39)</f>
        <v/>
      </c>
    </row>
    <row r="47" spans="2:10" ht="18" customHeight="1" x14ac:dyDescent="0.2">
      <c r="B47" s="148" t="str">
        <f>IF('DV - P'!C40="","",'DV - P'!W40)</f>
        <v/>
      </c>
      <c r="C47" s="77" t="str">
        <f>IF('DV - P'!C40="","",'DV - P'!B40)</f>
        <v/>
      </c>
      <c r="D47" s="78" t="str">
        <f>IF('DV - P'!C40="","",'DV - P'!C40)</f>
        <v/>
      </c>
      <c r="E47" s="78" t="str">
        <f>IF('DV - P'!D40="","",'DV - P'!D40)</f>
        <v/>
      </c>
      <c r="F47" s="77" t="str">
        <f>IF('DV - P'!E40="","",'DV - P'!E40)</f>
        <v/>
      </c>
      <c r="G47" s="82" t="str">
        <f>IF('DV - P'!I40="","",'DV - P'!I40)</f>
        <v/>
      </c>
      <c r="H47" s="82" t="str">
        <f>IF('DV - P'!N40="","",'DV - P'!N40)</f>
        <v/>
      </c>
      <c r="I47" s="82"/>
      <c r="J47" s="151" t="str">
        <f>IF('DV - P'!P40="","",'DV - P'!P40)</f>
        <v/>
      </c>
    </row>
    <row r="48" spans="2:10" ht="18" customHeight="1" x14ac:dyDescent="0.2">
      <c r="B48" s="149" t="str">
        <f>IF('DV - P'!C41="","",'DV - P'!W41)</f>
        <v/>
      </c>
      <c r="C48" s="87" t="str">
        <f>IF('DV - P'!C41="","",'DV - P'!B41)</f>
        <v/>
      </c>
      <c r="D48" s="88" t="str">
        <f>IF('DV - P'!C41="","",'DV - P'!C41)</f>
        <v/>
      </c>
      <c r="E48" s="88" t="str">
        <f>IF('DV - P'!D41="","",'DV - P'!D41)</f>
        <v/>
      </c>
      <c r="F48" s="87" t="str">
        <f>IF('DV - P'!E41="","",'DV - P'!E41)</f>
        <v/>
      </c>
      <c r="G48" s="89" t="str">
        <f>IF('DV - P'!I41="","",'DV - P'!I41)</f>
        <v/>
      </c>
      <c r="H48" s="89" t="str">
        <f>IF('DV - P'!N41="","",'DV - P'!N41)</f>
        <v/>
      </c>
      <c r="I48" s="89"/>
      <c r="J48" s="152" t="str">
        <f>IF('DV - P'!P41="","",'DV - P'!P41)</f>
        <v/>
      </c>
    </row>
    <row r="49" spans="2:10" ht="18" customHeight="1" x14ac:dyDescent="0.2">
      <c r="B49" s="148" t="str">
        <f>IF('DV - P'!C42="","",'DV - P'!W42)</f>
        <v/>
      </c>
      <c r="C49" s="77" t="str">
        <f>IF('DV - P'!C42="","",'DV - P'!B42)</f>
        <v/>
      </c>
      <c r="D49" s="78" t="str">
        <f>IF('DV - P'!C42="","",'DV - P'!C42)</f>
        <v/>
      </c>
      <c r="E49" s="78" t="str">
        <f>IF('DV - P'!D42="","",'DV - P'!D42)</f>
        <v/>
      </c>
      <c r="F49" s="77" t="str">
        <f>IF('DV - P'!E42="","",'DV - P'!E42)</f>
        <v/>
      </c>
      <c r="G49" s="82" t="str">
        <f>IF('DV - P'!I42="","",'DV - P'!I42)</f>
        <v/>
      </c>
      <c r="H49" s="82" t="str">
        <f>IF('DV - P'!N42="","",'DV - P'!N42)</f>
        <v/>
      </c>
      <c r="I49" s="82"/>
      <c r="J49" s="151" t="str">
        <f>IF('DV - P'!P42="","",'DV - P'!P42)</f>
        <v/>
      </c>
    </row>
    <row r="50" spans="2:10" ht="18" customHeight="1" x14ac:dyDescent="0.2">
      <c r="B50" s="149" t="str">
        <f>IF('DV - P'!C43="","",'DV - P'!W43)</f>
        <v/>
      </c>
      <c r="C50" s="87" t="str">
        <f>IF('DV - P'!C43="","",'DV - P'!B43)</f>
        <v/>
      </c>
      <c r="D50" s="88" t="str">
        <f>IF('DV - P'!C43="","",'DV - P'!C43)</f>
        <v/>
      </c>
      <c r="E50" s="88" t="str">
        <f>IF('DV - P'!D43="","",'DV - P'!D43)</f>
        <v/>
      </c>
      <c r="F50" s="87" t="str">
        <f>IF('DV - P'!E43="","",'DV - P'!E43)</f>
        <v/>
      </c>
      <c r="G50" s="89" t="str">
        <f>IF('DV - P'!I43="","",'DV - P'!I43)</f>
        <v/>
      </c>
      <c r="H50" s="89" t="str">
        <f>IF('DV - P'!N43="","",'DV - P'!N43)</f>
        <v/>
      </c>
      <c r="I50" s="89"/>
      <c r="J50" s="152" t="str">
        <f>IF('DV - P'!P43="","",'DV - P'!P43)</f>
        <v/>
      </c>
    </row>
    <row r="51" spans="2:10" ht="18" customHeight="1" x14ac:dyDescent="0.2">
      <c r="B51" s="148" t="str">
        <f>IF('DV - P'!C44="","",'DV - P'!W44)</f>
        <v/>
      </c>
      <c r="C51" s="77" t="str">
        <f>IF('DV - P'!C44="","",'DV - P'!B44)</f>
        <v/>
      </c>
      <c r="D51" s="78" t="str">
        <f>IF('DV - P'!C44="","",'DV - P'!C44)</f>
        <v/>
      </c>
      <c r="E51" s="78" t="str">
        <f>IF('DV - P'!D44="","",'DV - P'!D44)</f>
        <v/>
      </c>
      <c r="F51" s="77" t="str">
        <f>IF('DV - P'!E44="","",'DV - P'!E44)</f>
        <v/>
      </c>
      <c r="G51" s="82" t="str">
        <f>IF('DV - P'!I44="","",'DV - P'!I44)</f>
        <v/>
      </c>
      <c r="H51" s="82" t="str">
        <f>IF('DV - P'!N44="","",'DV - P'!N44)</f>
        <v/>
      </c>
      <c r="I51" s="82"/>
      <c r="J51" s="151" t="str">
        <f>IF('DV - P'!P44="","",'DV - P'!P44)</f>
        <v/>
      </c>
    </row>
    <row r="52" spans="2:10" ht="18" customHeight="1" x14ac:dyDescent="0.2">
      <c r="B52" s="149" t="str">
        <f>IF('DV - P'!C45="","",'DV - P'!W45)</f>
        <v/>
      </c>
      <c r="C52" s="87" t="str">
        <f>IF('DV - P'!C45="","",'DV - P'!B45)</f>
        <v/>
      </c>
      <c r="D52" s="88" t="str">
        <f>IF('DV - P'!C45="","",'DV - P'!C45)</f>
        <v/>
      </c>
      <c r="E52" s="88" t="str">
        <f>IF('DV - P'!D45="","",'DV - P'!D45)</f>
        <v/>
      </c>
      <c r="F52" s="87" t="str">
        <f>IF('DV - P'!E45="","",'DV - P'!E45)</f>
        <v/>
      </c>
      <c r="G52" s="89" t="str">
        <f>IF('DV - P'!I45="","",'DV - P'!I45)</f>
        <v/>
      </c>
      <c r="H52" s="89" t="str">
        <f>IF('DV - P'!N45="","",'DV - P'!N45)</f>
        <v/>
      </c>
      <c r="I52" s="89"/>
      <c r="J52" s="152" t="str">
        <f>IF('DV - P'!P45="","",'DV - P'!P45)</f>
        <v/>
      </c>
    </row>
    <row r="53" spans="2:10" ht="18" customHeight="1" x14ac:dyDescent="0.2">
      <c r="B53" s="148" t="str">
        <f>IF('DV - P'!C46="","",'DV - P'!W46)</f>
        <v/>
      </c>
      <c r="C53" s="77" t="str">
        <f>IF('DV - P'!C46="","",'DV - P'!B46)</f>
        <v/>
      </c>
      <c r="D53" s="78" t="str">
        <f>IF('DV - P'!C46="","",'DV - P'!C46)</f>
        <v/>
      </c>
      <c r="E53" s="78" t="str">
        <f>IF('DV - P'!D46="","",'DV - P'!D46)</f>
        <v/>
      </c>
      <c r="F53" s="77" t="str">
        <f>IF('DV - P'!E46="","",'DV - P'!E46)</f>
        <v/>
      </c>
      <c r="G53" s="82" t="str">
        <f>IF('DV - P'!I46="","",'DV - P'!I46)</f>
        <v/>
      </c>
      <c r="H53" s="82" t="str">
        <f>IF('DV - P'!N46="","",'DV - P'!N46)</f>
        <v/>
      </c>
      <c r="I53" s="82"/>
      <c r="J53" s="151" t="str">
        <f>IF('DV - P'!P46="","",'DV - P'!P46)</f>
        <v/>
      </c>
    </row>
    <row r="54" spans="2:10" ht="18" customHeight="1" x14ac:dyDescent="0.2">
      <c r="B54" s="149" t="str">
        <f>IF('DV - P'!C47="","",'DV - P'!W47)</f>
        <v/>
      </c>
      <c r="C54" s="87" t="str">
        <f>IF('DV - P'!C47="","",'DV - P'!B47)</f>
        <v/>
      </c>
      <c r="D54" s="88" t="str">
        <f>IF('DV - P'!C47="","",'DV - P'!C47)</f>
        <v/>
      </c>
      <c r="E54" s="88" t="str">
        <f>IF('DV - P'!D47="","",'DV - P'!D47)</f>
        <v/>
      </c>
      <c r="F54" s="87" t="str">
        <f>IF('DV - P'!E47="","",'DV - P'!E47)</f>
        <v/>
      </c>
      <c r="G54" s="89" t="str">
        <f>IF('DV - P'!I47="","",'DV - P'!I47)</f>
        <v/>
      </c>
      <c r="H54" s="89" t="str">
        <f>IF('DV - P'!N47="","",'DV - P'!N47)</f>
        <v/>
      </c>
      <c r="I54" s="89"/>
      <c r="J54" s="152" t="str">
        <f>IF('DV - P'!P47="","",'DV - P'!P47)</f>
        <v/>
      </c>
    </row>
    <row r="55" spans="2:10" ht="18" customHeight="1" x14ac:dyDescent="0.2">
      <c r="B55" s="148" t="str">
        <f>IF('DV - P'!C48="","",'DV - P'!W48)</f>
        <v/>
      </c>
      <c r="C55" s="77" t="str">
        <f>IF('DV - P'!C48="","",'DV - P'!B48)</f>
        <v/>
      </c>
      <c r="D55" s="78" t="str">
        <f>IF('DV - P'!C48="","",'DV - P'!C48)</f>
        <v/>
      </c>
      <c r="E55" s="78" t="str">
        <f>IF('DV - P'!D48="","",'DV - P'!D48)</f>
        <v/>
      </c>
      <c r="F55" s="77" t="str">
        <f>IF('DV - P'!E48="","",'DV - P'!E48)</f>
        <v/>
      </c>
      <c r="G55" s="82" t="str">
        <f>IF('DV - P'!I48="","",'DV - P'!I48)</f>
        <v/>
      </c>
      <c r="H55" s="82" t="str">
        <f>IF('DV - P'!N48="","",'DV - P'!N48)</f>
        <v/>
      </c>
      <c r="I55" s="82"/>
      <c r="J55" s="151" t="str">
        <f>IF('DV - P'!P48="","",'DV - P'!P48)</f>
        <v/>
      </c>
    </row>
    <row r="56" spans="2:10" ht="18" customHeight="1" x14ac:dyDescent="0.2">
      <c r="B56" s="149" t="str">
        <f>IF('DV - P'!C49="","",'DV - P'!W49)</f>
        <v/>
      </c>
      <c r="C56" s="87" t="str">
        <f>IF('DV - P'!C49="","",'DV - P'!B49)</f>
        <v/>
      </c>
      <c r="D56" s="88" t="str">
        <f>IF('DV - P'!C49="","",'DV - P'!C49)</f>
        <v/>
      </c>
      <c r="E56" s="88" t="str">
        <f>IF('DV - P'!D49="","",'DV - P'!D49)</f>
        <v/>
      </c>
      <c r="F56" s="87" t="str">
        <f>IF('DV - P'!E49="","",'DV - P'!E49)</f>
        <v/>
      </c>
      <c r="G56" s="89" t="str">
        <f>IF('DV - P'!I49="","",'DV - P'!I49)</f>
        <v/>
      </c>
      <c r="H56" s="89" t="str">
        <f>IF('DV - P'!N49="","",'DV - P'!N49)</f>
        <v/>
      </c>
      <c r="I56" s="89"/>
      <c r="J56" s="152" t="str">
        <f>IF('DV - P'!P49="","",'DV - P'!P49)</f>
        <v/>
      </c>
    </row>
    <row r="57" spans="2:10" ht="18" customHeight="1" thickBot="1" x14ac:dyDescent="0.25">
      <c r="B57" s="532" t="str">
        <f>IF('DV - P'!C50="","",'DV - P'!W50)</f>
        <v/>
      </c>
      <c r="C57" s="260" t="str">
        <f>IF('DV - P'!C50="","",'DV - P'!B50)</f>
        <v/>
      </c>
      <c r="D57" s="232" t="str">
        <f>IF('DV - P'!C50="","",'DV - P'!C50)</f>
        <v/>
      </c>
      <c r="E57" s="232" t="str">
        <f>IF('DV - P'!D50="","",'DV - P'!D50)</f>
        <v/>
      </c>
      <c r="F57" s="260" t="str">
        <f>IF('DV - P'!E50="","",'DV - P'!E50)</f>
        <v/>
      </c>
      <c r="G57" s="522" t="str">
        <f>IF('DV - P'!I50="","",'DV - P'!I50)</f>
        <v/>
      </c>
      <c r="H57" s="522" t="str">
        <f>IF('DV - P'!N50="","",'DV - P'!N50)</f>
        <v/>
      </c>
      <c r="I57" s="522"/>
      <c r="J57" s="533" t="str">
        <f>IF('DV - P'!P50="","",'DV - P'!P50)</f>
        <v/>
      </c>
    </row>
  </sheetData>
  <sheetProtection password="CDBE" sheet="1" objects="1" scenarios="1"/>
  <mergeCells count="12">
    <mergeCell ref="E6:E7"/>
    <mergeCell ref="F6:F7"/>
    <mergeCell ref="B1:J1"/>
    <mergeCell ref="B3:D3"/>
    <mergeCell ref="E3:J3"/>
    <mergeCell ref="B5:C5"/>
    <mergeCell ref="G6:G7"/>
    <mergeCell ref="H6:H7"/>
    <mergeCell ref="J6:J7"/>
    <mergeCell ref="B6:B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3 E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1">
    <pageSetUpPr autoPageBreaks="0"/>
  </sheetPr>
  <dimension ref="B1:N54"/>
  <sheetViews>
    <sheetView showGridLines="0" showRowColHeaders="0" workbookViewId="0">
      <pane ySplit="4" topLeftCell="A5" activePane="bottomLeft" state="frozen"/>
      <selection activeCell="F4" sqref="F4"/>
      <selection pane="bottomLeft" activeCell="F13" sqref="F13"/>
    </sheetView>
  </sheetViews>
  <sheetFormatPr defaultColWidth="7.5703125" defaultRowHeight="12.75" x14ac:dyDescent="0.2"/>
  <cols>
    <col min="1" max="1" width="1.42578125" style="293" customWidth="1"/>
    <col min="2" max="2" width="5.7109375" style="6" customWidth="1"/>
    <col min="3" max="4" width="20.7109375" style="6" customWidth="1"/>
    <col min="5" max="5" width="8.7109375" style="6" customWidth="1"/>
    <col min="6" max="6" width="5.7109375" style="327" customWidth="1"/>
    <col min="7" max="7" width="1.42578125" style="293" hidden="1" customWidth="1"/>
    <col min="8" max="8" width="5.7109375" style="293" hidden="1" customWidth="1"/>
    <col min="9" max="9" width="1.42578125" style="293" customWidth="1"/>
    <col min="10" max="10" width="6.7109375" style="293" customWidth="1"/>
    <col min="11" max="11" width="1.42578125" style="293" customWidth="1"/>
    <col min="12" max="16384" width="7.5703125" style="293"/>
  </cols>
  <sheetData>
    <row r="1" spans="2:14" ht="26.25" x14ac:dyDescent="0.2">
      <c r="B1" s="660" t="s">
        <v>51</v>
      </c>
      <c r="C1" s="660"/>
      <c r="D1" s="660"/>
      <c r="E1" s="660"/>
      <c r="F1" s="660"/>
      <c r="G1" s="660"/>
      <c r="H1" s="660"/>
      <c r="I1" s="660"/>
      <c r="J1" s="660"/>
    </row>
    <row r="2" spans="2:14" ht="15" customHeight="1" thickBot="1" x14ac:dyDescent="0.25">
      <c r="B2" s="294"/>
      <c r="C2" s="294"/>
      <c r="D2" s="294"/>
      <c r="E2" s="294"/>
      <c r="F2" s="295"/>
    </row>
    <row r="3" spans="2:14" ht="15" customHeight="1" thickBot="1" x14ac:dyDescent="0.25">
      <c r="B3" s="294"/>
      <c r="C3" s="13" t="str">
        <f>Start!$D$5</f>
        <v>Dorky mladší</v>
      </c>
      <c r="D3" s="292"/>
      <c r="E3" s="292"/>
      <c r="F3" s="106"/>
    </row>
    <row r="4" spans="2:14" s="298" customFormat="1" ht="16.5" thickBot="1" x14ac:dyDescent="0.25">
      <c r="B4" s="296" t="s">
        <v>0</v>
      </c>
      <c r="C4" s="296" t="s">
        <v>9</v>
      </c>
      <c r="D4" s="296" t="s">
        <v>1</v>
      </c>
      <c r="E4" s="296" t="str">
        <f>Start!$F$6</f>
        <v>Okres</v>
      </c>
      <c r="F4" s="297" t="s">
        <v>36</v>
      </c>
      <c r="H4" s="299" t="s">
        <v>2</v>
      </c>
      <c r="J4" s="300" t="s">
        <v>2</v>
      </c>
    </row>
    <row r="5" spans="2:14" x14ac:dyDescent="0.2">
      <c r="B5" s="52">
        <f>Start!C7</f>
        <v>1</v>
      </c>
      <c r="C5" s="301" t="str">
        <f>IF(Start!D7="","",Start!D7)</f>
        <v>Hájková Andrea</v>
      </c>
      <c r="D5" s="301" t="str">
        <f>IF(Start!E7="","",Start!E7)</f>
        <v>Choceň</v>
      </c>
      <c r="E5" s="301" t="str">
        <f>IF(Start!F7="","",Start!F7)</f>
        <v>UO</v>
      </c>
      <c r="F5" s="302">
        <v>0</v>
      </c>
      <c r="H5" s="303">
        <f t="shared" ref="H5:H36" si="0">IF(C5="","",IF(F5="","DNF",IF(OR(F5="NP",F5="DNF"),F5,RANK(F5,F$5:F$54,1))))</f>
        <v>1</v>
      </c>
      <c r="J5" s="304">
        <f t="shared" ref="J5:J36" si="1">IF(C5="","",IF(OR(H5="NP",H5="DNF"),IF(H5="NP",MAX(H$5:H$54)+COUNTIF((H$5:H$54),MAX(H$5:H$54)),MAX(H$5:H$54)+COUNTIF((H$5:H$54),MAX(H$5:H$54))+COUNTIF((H$5:H$54),"NP")),H5))</f>
        <v>1</v>
      </c>
      <c r="K5" s="305"/>
      <c r="L5" s="8"/>
      <c r="M5" s="8"/>
    </row>
    <row r="6" spans="2:14" x14ac:dyDescent="0.2">
      <c r="B6" s="74">
        <f>Start!C8</f>
        <v>2</v>
      </c>
      <c r="C6" s="306" t="str">
        <f>IF(Start!D8="","",Start!D8)</f>
        <v>Hrochová Eliška</v>
      </c>
      <c r="D6" s="307" t="str">
        <f>IF(Start!E8="","",Start!E8)</f>
        <v>Horní Roveň</v>
      </c>
      <c r="E6" s="307" t="str">
        <f>IF(Start!F8="","",Start!F8)</f>
        <v>PA</v>
      </c>
      <c r="F6" s="308">
        <v>0</v>
      </c>
      <c r="H6" s="309">
        <f t="shared" si="0"/>
        <v>1</v>
      </c>
      <c r="J6" s="310">
        <f t="shared" si="1"/>
        <v>1</v>
      </c>
      <c r="K6" s="311"/>
      <c r="L6" s="8"/>
    </row>
    <row r="7" spans="2:14" x14ac:dyDescent="0.2">
      <c r="B7" s="51">
        <f>Start!C9</f>
        <v>3</v>
      </c>
      <c r="C7" s="312" t="str">
        <f>IF(Start!D9="","",Start!D9)</f>
        <v>Novotná Leona</v>
      </c>
      <c r="D7" s="313" t="str">
        <f>IF(Start!E9="","",Start!E9)</f>
        <v>Skuteč</v>
      </c>
      <c r="E7" s="313" t="str">
        <f>IF(Start!F9="","",Start!F9)</f>
        <v>CR</v>
      </c>
      <c r="F7" s="308">
        <v>0</v>
      </c>
      <c r="H7" s="309">
        <f t="shared" si="0"/>
        <v>1</v>
      </c>
      <c r="J7" s="310">
        <f t="shared" si="1"/>
        <v>1</v>
      </c>
      <c r="K7" s="311"/>
      <c r="L7" s="311"/>
    </row>
    <row r="8" spans="2:14" x14ac:dyDescent="0.2">
      <c r="B8" s="74">
        <f>Start!C10</f>
        <v>4</v>
      </c>
      <c r="C8" s="306" t="str">
        <f>IF(Start!D10="","",Start!D10)</f>
        <v>Dudková Martina</v>
      </c>
      <c r="D8" s="307" t="str">
        <f>IF(Start!E10="","",Start!E10)</f>
        <v>Lukavice</v>
      </c>
      <c r="E8" s="307" t="str">
        <f>IF(Start!F10="","",Start!F10)</f>
        <v>UO</v>
      </c>
      <c r="F8" s="308">
        <v>0</v>
      </c>
      <c r="H8" s="309">
        <f t="shared" si="0"/>
        <v>1</v>
      </c>
      <c r="J8" s="310">
        <f t="shared" si="1"/>
        <v>1</v>
      </c>
      <c r="K8" s="311"/>
      <c r="L8" s="311"/>
      <c r="M8" s="311"/>
      <c r="N8" s="311"/>
    </row>
    <row r="9" spans="2:14" x14ac:dyDescent="0.2">
      <c r="B9" s="51">
        <f>Start!C11</f>
        <v>5</v>
      </c>
      <c r="C9" s="312" t="str">
        <f>IF(Start!D11="","",Start!D11)</f>
        <v>Urbancová Petra</v>
      </c>
      <c r="D9" s="313" t="str">
        <f>IF(Start!E11="","",Start!E11)</f>
        <v>Pardubice - město</v>
      </c>
      <c r="E9" s="313" t="str">
        <f>IF(Start!F11="","",Start!F11)</f>
        <v>PA</v>
      </c>
      <c r="F9" s="308">
        <v>2</v>
      </c>
      <c r="H9" s="309">
        <f t="shared" si="0"/>
        <v>8</v>
      </c>
      <c r="J9" s="310">
        <f t="shared" si="1"/>
        <v>8</v>
      </c>
      <c r="K9" s="311"/>
      <c r="L9" s="314"/>
    </row>
    <row r="10" spans="2:14" x14ac:dyDescent="0.2">
      <c r="B10" s="74">
        <f>Start!C12</f>
        <v>6</v>
      </c>
      <c r="C10" s="306" t="str">
        <f>IF(Start!D12="","",Start!D12)</f>
        <v>Lupoměská Lucie</v>
      </c>
      <c r="D10" s="307" t="str">
        <f>IF(Start!E12="","",Start!E12)</f>
        <v>Vinary</v>
      </c>
      <c r="E10" s="307" t="str">
        <f>IF(Start!F12="","",Start!F12)</f>
        <v>CR</v>
      </c>
      <c r="F10" s="308">
        <v>0</v>
      </c>
      <c r="H10" s="309">
        <f t="shared" si="0"/>
        <v>1</v>
      </c>
      <c r="J10" s="310">
        <f t="shared" si="1"/>
        <v>1</v>
      </c>
      <c r="K10" s="311"/>
    </row>
    <row r="11" spans="2:14" x14ac:dyDescent="0.2">
      <c r="B11" s="51">
        <f>Start!C13</f>
        <v>7</v>
      </c>
      <c r="C11" s="312" t="str">
        <f>IF(Start!D13="","",Start!D13)</f>
        <v>Křížová Darina</v>
      </c>
      <c r="D11" s="313" t="str">
        <f>IF(Start!E13="","",Start!E13)</f>
        <v>Choceň</v>
      </c>
      <c r="E11" s="313" t="str">
        <f>IF(Start!F13="","",Start!F13)</f>
        <v>UO</v>
      </c>
      <c r="F11" s="308">
        <v>0</v>
      </c>
      <c r="H11" s="309">
        <f t="shared" si="0"/>
        <v>1</v>
      </c>
      <c r="J11" s="310">
        <f t="shared" si="1"/>
        <v>1</v>
      </c>
      <c r="K11" s="311"/>
    </row>
    <row r="12" spans="2:14" x14ac:dyDescent="0.2">
      <c r="B12" s="74">
        <f>Start!C14</f>
        <v>8</v>
      </c>
      <c r="C12" s="306" t="str">
        <f>IF(Start!D14="","",Start!D14)</f>
        <v>Vlasáková Eva</v>
      </c>
      <c r="D12" s="307" t="str">
        <f>IF(Start!E14="","",Start!E14)</f>
        <v>Pardubice - město</v>
      </c>
      <c r="E12" s="307" t="str">
        <f>IF(Start!F14="","",Start!F14)</f>
        <v>PA</v>
      </c>
      <c r="F12" s="308">
        <v>0</v>
      </c>
      <c r="H12" s="309">
        <f t="shared" si="0"/>
        <v>1</v>
      </c>
      <c r="J12" s="310">
        <f t="shared" si="1"/>
        <v>1</v>
      </c>
      <c r="K12" s="311"/>
    </row>
    <row r="13" spans="2:14" x14ac:dyDescent="0.2">
      <c r="B13" s="51">
        <f>Start!C15</f>
        <v>9</v>
      </c>
      <c r="C13" s="312" t="str">
        <f>IF(Start!D15="","",Start!D15)</f>
        <v/>
      </c>
      <c r="D13" s="313" t="str">
        <f>IF(Start!E15="","",Start!E15)</f>
        <v/>
      </c>
      <c r="E13" s="313" t="str">
        <f>IF(Start!F15="","",Start!F15)</f>
        <v/>
      </c>
      <c r="F13" s="308"/>
      <c r="H13" s="309" t="str">
        <f t="shared" si="0"/>
        <v/>
      </c>
      <c r="J13" s="310" t="str">
        <f t="shared" si="1"/>
        <v/>
      </c>
      <c r="K13" s="311"/>
    </row>
    <row r="14" spans="2:14" x14ac:dyDescent="0.2">
      <c r="B14" s="143">
        <f>Start!C16</f>
        <v>10</v>
      </c>
      <c r="C14" s="222" t="str">
        <f>IF(Start!D16="","",Start!D16)</f>
        <v/>
      </c>
      <c r="D14" s="315" t="str">
        <f>IF(Start!E16="","",Start!E16)</f>
        <v/>
      </c>
      <c r="E14" s="315" t="str">
        <f>IF(Start!F16="","",Start!F16)</f>
        <v/>
      </c>
      <c r="F14" s="316"/>
      <c r="H14" s="317" t="str">
        <f t="shared" si="0"/>
        <v/>
      </c>
      <c r="J14" s="318" t="str">
        <f t="shared" si="1"/>
        <v/>
      </c>
      <c r="K14" s="311"/>
    </row>
    <row r="15" spans="2:14" x14ac:dyDescent="0.2">
      <c r="B15" s="147">
        <f>Start!C17</f>
        <v>11</v>
      </c>
      <c r="C15" s="224" t="str">
        <f>IF(Start!D17="","",Start!D17)</f>
        <v/>
      </c>
      <c r="D15" s="319" t="str">
        <f>IF(Start!E17="","",Start!E17)</f>
        <v/>
      </c>
      <c r="E15" s="319" t="str">
        <f>IF(Start!F17="","",Start!F17)</f>
        <v/>
      </c>
      <c r="F15" s="316"/>
      <c r="H15" s="317" t="str">
        <f t="shared" si="0"/>
        <v/>
      </c>
      <c r="J15" s="318" t="str">
        <f t="shared" si="1"/>
        <v/>
      </c>
      <c r="K15" s="311"/>
    </row>
    <row r="16" spans="2:14" x14ac:dyDescent="0.2">
      <c r="B16" s="143">
        <f>Start!C18</f>
        <v>12</v>
      </c>
      <c r="C16" s="222" t="str">
        <f>IF(Start!D18="","",Start!D18)</f>
        <v/>
      </c>
      <c r="D16" s="315" t="str">
        <f>IF(Start!E18="","",Start!E18)</f>
        <v/>
      </c>
      <c r="E16" s="315" t="str">
        <f>IF(Start!F18="","",Start!F18)</f>
        <v/>
      </c>
      <c r="F16" s="316"/>
      <c r="H16" s="317" t="str">
        <f t="shared" si="0"/>
        <v/>
      </c>
      <c r="J16" s="318" t="str">
        <f t="shared" si="1"/>
        <v/>
      </c>
      <c r="K16" s="311"/>
    </row>
    <row r="17" spans="2:14" x14ac:dyDescent="0.2">
      <c r="B17" s="147">
        <f>Start!C19</f>
        <v>13</v>
      </c>
      <c r="C17" s="224" t="str">
        <f>IF(Start!D19="","",Start!D19)</f>
        <v/>
      </c>
      <c r="D17" s="319" t="str">
        <f>IF(Start!E19="","",Start!E19)</f>
        <v/>
      </c>
      <c r="E17" s="319" t="str">
        <f>IF(Start!F19="","",Start!F19)</f>
        <v/>
      </c>
      <c r="F17" s="316"/>
      <c r="H17" s="317" t="str">
        <f t="shared" si="0"/>
        <v/>
      </c>
      <c r="J17" s="318" t="str">
        <f t="shared" si="1"/>
        <v/>
      </c>
      <c r="K17" s="311"/>
    </row>
    <row r="18" spans="2:14" x14ac:dyDescent="0.2">
      <c r="B18" s="143">
        <f>Start!C20</f>
        <v>14</v>
      </c>
      <c r="C18" s="222" t="str">
        <f>IF(Start!D20="","",Start!D20)</f>
        <v/>
      </c>
      <c r="D18" s="315" t="str">
        <f>IF(Start!E20="","",Start!E20)</f>
        <v/>
      </c>
      <c r="E18" s="315" t="str">
        <f>IF(Start!F20="","",Start!F20)</f>
        <v/>
      </c>
      <c r="F18" s="316"/>
      <c r="H18" s="317" t="str">
        <f t="shared" si="0"/>
        <v/>
      </c>
      <c r="J18" s="318" t="str">
        <f t="shared" si="1"/>
        <v/>
      </c>
      <c r="K18" s="311"/>
    </row>
    <row r="19" spans="2:14" x14ac:dyDescent="0.2">
      <c r="B19" s="51">
        <f>Start!C21</f>
        <v>15</v>
      </c>
      <c r="C19" s="312" t="str">
        <f>IF(Start!D21="","",Start!D21)</f>
        <v/>
      </c>
      <c r="D19" s="313" t="str">
        <f>IF(Start!E21="","",Start!E21)</f>
        <v/>
      </c>
      <c r="E19" s="313" t="str">
        <f>IF(Start!F21="","",Start!F21)</f>
        <v/>
      </c>
      <c r="F19" s="308"/>
      <c r="H19" s="309" t="str">
        <f t="shared" si="0"/>
        <v/>
      </c>
      <c r="J19" s="310" t="str">
        <f t="shared" si="1"/>
        <v/>
      </c>
      <c r="K19" s="311"/>
    </row>
    <row r="20" spans="2:14" x14ac:dyDescent="0.2">
      <c r="B20" s="144">
        <f>Start!C22</f>
        <v>16</v>
      </c>
      <c r="C20" s="223" t="str">
        <f>IF(Start!D22="","",Start!D22)</f>
        <v/>
      </c>
      <c r="D20" s="320" t="str">
        <f>IF(Start!E22="","",Start!E22)</f>
        <v/>
      </c>
      <c r="E20" s="320" t="str">
        <f>IF(Start!F22="","",Start!F22)</f>
        <v/>
      </c>
      <c r="F20" s="321"/>
      <c r="H20" s="322" t="str">
        <f t="shared" si="0"/>
        <v/>
      </c>
      <c r="J20" s="323" t="str">
        <f t="shared" si="1"/>
        <v/>
      </c>
      <c r="K20" s="311"/>
      <c r="L20" s="314"/>
    </row>
    <row r="21" spans="2:14" x14ac:dyDescent="0.2">
      <c r="B21" s="51">
        <f>Start!C23</f>
        <v>17</v>
      </c>
      <c r="C21" s="312" t="str">
        <f>IF(Start!D23="","",Start!D23)</f>
        <v/>
      </c>
      <c r="D21" s="313" t="str">
        <f>IF(Start!E23="","",Start!E23)</f>
        <v/>
      </c>
      <c r="E21" s="313" t="str">
        <f>IF(Start!F23="","",Start!F23)</f>
        <v/>
      </c>
      <c r="F21" s="308"/>
      <c r="H21" s="309" t="str">
        <f t="shared" si="0"/>
        <v/>
      </c>
      <c r="J21" s="310" t="str">
        <f t="shared" si="1"/>
        <v/>
      </c>
      <c r="K21" s="311"/>
    </row>
    <row r="22" spans="2:14" x14ac:dyDescent="0.2">
      <c r="B22" s="74">
        <f>Start!C24</f>
        <v>18</v>
      </c>
      <c r="C22" s="306" t="str">
        <f>IF(Start!D24="","",Start!D24)</f>
        <v/>
      </c>
      <c r="D22" s="307" t="str">
        <f>IF(Start!E24="","",Start!E24)</f>
        <v/>
      </c>
      <c r="E22" s="307" t="str">
        <f>IF(Start!F24="","",Start!F24)</f>
        <v/>
      </c>
      <c r="F22" s="308"/>
      <c r="H22" s="309" t="str">
        <f t="shared" si="0"/>
        <v/>
      </c>
      <c r="J22" s="310" t="str">
        <f t="shared" si="1"/>
        <v/>
      </c>
      <c r="K22" s="311"/>
    </row>
    <row r="23" spans="2:14" x14ac:dyDescent="0.2">
      <c r="B23" s="51">
        <f>Start!C25</f>
        <v>19</v>
      </c>
      <c r="C23" s="312" t="str">
        <f>IF(Start!D25="","",Start!D25)</f>
        <v/>
      </c>
      <c r="D23" s="313" t="str">
        <f>IF(Start!E25="","",Start!E25)</f>
        <v/>
      </c>
      <c r="E23" s="313" t="str">
        <f>IF(Start!F25="","",Start!F25)</f>
        <v/>
      </c>
      <c r="F23" s="308"/>
      <c r="H23" s="309" t="str">
        <f t="shared" si="0"/>
        <v/>
      </c>
      <c r="J23" s="310" t="str">
        <f t="shared" si="1"/>
        <v/>
      </c>
      <c r="K23" s="311"/>
    </row>
    <row r="24" spans="2:14" x14ac:dyDescent="0.2">
      <c r="B24" s="74">
        <f>Start!C26</f>
        <v>20</v>
      </c>
      <c r="C24" s="306" t="str">
        <f>IF(Start!D26="","",Start!D26)</f>
        <v/>
      </c>
      <c r="D24" s="307" t="str">
        <f>IF(Start!E26="","",Start!E26)</f>
        <v/>
      </c>
      <c r="E24" s="307" t="str">
        <f>IF(Start!F26="","",Start!F26)</f>
        <v/>
      </c>
      <c r="F24" s="308"/>
      <c r="H24" s="309" t="str">
        <f t="shared" si="0"/>
        <v/>
      </c>
      <c r="J24" s="310" t="str">
        <f t="shared" si="1"/>
        <v/>
      </c>
      <c r="K24" s="311"/>
    </row>
    <row r="25" spans="2:14" x14ac:dyDescent="0.2">
      <c r="B25" s="147">
        <f>Start!C27</f>
        <v>21</v>
      </c>
      <c r="C25" s="224" t="str">
        <f>IF(Start!D27="","",Start!D27)</f>
        <v/>
      </c>
      <c r="D25" s="319" t="str">
        <f>IF(Start!E27="","",Start!E27)</f>
        <v/>
      </c>
      <c r="E25" s="319" t="str">
        <f>IF(Start!F27="","",Start!F27)</f>
        <v/>
      </c>
      <c r="F25" s="316"/>
      <c r="H25" s="317" t="str">
        <f t="shared" si="0"/>
        <v/>
      </c>
      <c r="J25" s="318" t="str">
        <f t="shared" si="1"/>
        <v/>
      </c>
      <c r="K25" s="311"/>
    </row>
    <row r="26" spans="2:14" x14ac:dyDescent="0.2">
      <c r="B26" s="74">
        <f>Start!C28</f>
        <v>22</v>
      </c>
      <c r="C26" s="306" t="str">
        <f>IF(Start!D28="","",Start!D28)</f>
        <v/>
      </c>
      <c r="D26" s="307" t="str">
        <f>IF(Start!E28="","",Start!E28)</f>
        <v/>
      </c>
      <c r="E26" s="307" t="str">
        <f>IF(Start!F28="","",Start!F28)</f>
        <v/>
      </c>
      <c r="F26" s="308"/>
      <c r="H26" s="309" t="str">
        <f t="shared" si="0"/>
        <v/>
      </c>
      <c r="J26" s="310" t="str">
        <f t="shared" si="1"/>
        <v/>
      </c>
      <c r="K26" s="311"/>
      <c r="L26" s="8"/>
    </row>
    <row r="27" spans="2:14" x14ac:dyDescent="0.2">
      <c r="B27" s="51">
        <f>Start!C29</f>
        <v>23</v>
      </c>
      <c r="C27" s="312" t="str">
        <f>IF(Start!D29="","",Start!D29)</f>
        <v/>
      </c>
      <c r="D27" s="313" t="str">
        <f>IF(Start!E29="","",Start!E29)</f>
        <v/>
      </c>
      <c r="E27" s="313" t="str">
        <f>IF(Start!F29="","",Start!F29)</f>
        <v/>
      </c>
      <c r="F27" s="308"/>
      <c r="H27" s="309" t="str">
        <f t="shared" si="0"/>
        <v/>
      </c>
      <c r="J27" s="310" t="str">
        <f t="shared" si="1"/>
        <v/>
      </c>
      <c r="K27" s="311"/>
      <c r="L27" s="311"/>
    </row>
    <row r="28" spans="2:14" x14ac:dyDescent="0.2">
      <c r="B28" s="74">
        <f>Start!C30</f>
        <v>24</v>
      </c>
      <c r="C28" s="306" t="str">
        <f>IF(Start!D30="","",Start!D30)</f>
        <v/>
      </c>
      <c r="D28" s="307" t="str">
        <f>IF(Start!E30="","",Start!E30)</f>
        <v/>
      </c>
      <c r="E28" s="307" t="str">
        <f>IF(Start!F30="","",Start!F30)</f>
        <v/>
      </c>
      <c r="F28" s="308"/>
      <c r="H28" s="309" t="str">
        <f t="shared" si="0"/>
        <v/>
      </c>
      <c r="J28" s="310" t="str">
        <f t="shared" si="1"/>
        <v/>
      </c>
      <c r="K28" s="311"/>
      <c r="L28" s="311"/>
      <c r="M28" s="311"/>
      <c r="N28" s="311"/>
    </row>
    <row r="29" spans="2:14" x14ac:dyDescent="0.2">
      <c r="B29" s="51">
        <f>Start!C31</f>
        <v>25</v>
      </c>
      <c r="C29" s="312" t="str">
        <f>IF(Start!D31="","",Start!D31)</f>
        <v/>
      </c>
      <c r="D29" s="313" t="str">
        <f>IF(Start!E31="","",Start!E31)</f>
        <v/>
      </c>
      <c r="E29" s="313" t="str">
        <f>IF(Start!F31="","",Start!F31)</f>
        <v/>
      </c>
      <c r="F29" s="308"/>
      <c r="H29" s="309" t="str">
        <f t="shared" si="0"/>
        <v/>
      </c>
      <c r="J29" s="310" t="str">
        <f t="shared" si="1"/>
        <v/>
      </c>
      <c r="K29" s="311"/>
      <c r="L29" s="314"/>
    </row>
    <row r="30" spans="2:14" x14ac:dyDescent="0.2">
      <c r="B30" s="74">
        <f>Start!C32</f>
        <v>26</v>
      </c>
      <c r="C30" s="306" t="str">
        <f>IF(Start!D32="","",Start!D32)</f>
        <v/>
      </c>
      <c r="D30" s="307" t="str">
        <f>IF(Start!E32="","",Start!E32)</f>
        <v/>
      </c>
      <c r="E30" s="307" t="str">
        <f>IF(Start!F32="","",Start!F32)</f>
        <v/>
      </c>
      <c r="F30" s="308"/>
      <c r="H30" s="309" t="str">
        <f t="shared" si="0"/>
        <v/>
      </c>
      <c r="J30" s="310" t="str">
        <f t="shared" si="1"/>
        <v/>
      </c>
      <c r="K30" s="311"/>
    </row>
    <row r="31" spans="2:14" x14ac:dyDescent="0.2">
      <c r="B31" s="51">
        <f>Start!C33</f>
        <v>27</v>
      </c>
      <c r="C31" s="312" t="str">
        <f>IF(Start!D33="","",Start!D33)</f>
        <v/>
      </c>
      <c r="D31" s="313" t="str">
        <f>IF(Start!E33="","",Start!E33)</f>
        <v/>
      </c>
      <c r="E31" s="313" t="str">
        <f>IF(Start!F33="","",Start!F33)</f>
        <v/>
      </c>
      <c r="F31" s="308"/>
      <c r="H31" s="309" t="str">
        <f t="shared" si="0"/>
        <v/>
      </c>
      <c r="J31" s="310" t="str">
        <f t="shared" si="1"/>
        <v/>
      </c>
      <c r="K31" s="311"/>
    </row>
    <row r="32" spans="2:14" x14ac:dyDescent="0.2">
      <c r="B32" s="74">
        <f>Start!C34</f>
        <v>28</v>
      </c>
      <c r="C32" s="306" t="str">
        <f>IF(Start!D34="","",Start!D34)</f>
        <v/>
      </c>
      <c r="D32" s="307" t="str">
        <f>IF(Start!E34="","",Start!E34)</f>
        <v/>
      </c>
      <c r="E32" s="307" t="str">
        <f>IF(Start!F34="","",Start!F34)</f>
        <v/>
      </c>
      <c r="F32" s="308"/>
      <c r="H32" s="309" t="str">
        <f t="shared" si="0"/>
        <v/>
      </c>
      <c r="J32" s="310" t="str">
        <f t="shared" si="1"/>
        <v/>
      </c>
      <c r="K32" s="311"/>
    </row>
    <row r="33" spans="2:14" x14ac:dyDescent="0.2">
      <c r="B33" s="51">
        <f>Start!C35</f>
        <v>29</v>
      </c>
      <c r="C33" s="312" t="str">
        <f>IF(Start!D35="","",Start!D35)</f>
        <v/>
      </c>
      <c r="D33" s="313" t="str">
        <f>IF(Start!E35="","",Start!E35)</f>
        <v/>
      </c>
      <c r="E33" s="313" t="str">
        <f>IF(Start!F35="","",Start!F35)</f>
        <v/>
      </c>
      <c r="F33" s="308"/>
      <c r="H33" s="309" t="str">
        <f t="shared" si="0"/>
        <v/>
      </c>
      <c r="J33" s="310" t="str">
        <f t="shared" si="1"/>
        <v/>
      </c>
      <c r="K33" s="311"/>
    </row>
    <row r="34" spans="2:14" x14ac:dyDescent="0.2">
      <c r="B34" s="143">
        <f>Start!C36</f>
        <v>30</v>
      </c>
      <c r="C34" s="222" t="str">
        <f>IF(Start!D36="","",Start!D36)</f>
        <v/>
      </c>
      <c r="D34" s="315" t="str">
        <f>IF(Start!E36="","",Start!E36)</f>
        <v/>
      </c>
      <c r="E34" s="315" t="str">
        <f>IF(Start!F36="","",Start!F36)</f>
        <v/>
      </c>
      <c r="F34" s="316"/>
      <c r="H34" s="317" t="str">
        <f t="shared" si="0"/>
        <v/>
      </c>
      <c r="J34" s="318" t="str">
        <f t="shared" si="1"/>
        <v/>
      </c>
      <c r="K34" s="311"/>
    </row>
    <row r="35" spans="2:14" x14ac:dyDescent="0.2">
      <c r="B35" s="147">
        <f>Start!C37</f>
        <v>31</v>
      </c>
      <c r="C35" s="224" t="str">
        <f>IF(Start!D37="","",Start!D37)</f>
        <v/>
      </c>
      <c r="D35" s="319" t="str">
        <f>IF(Start!E37="","",Start!E37)</f>
        <v/>
      </c>
      <c r="E35" s="319" t="str">
        <f>IF(Start!F37="","",Start!F37)</f>
        <v/>
      </c>
      <c r="F35" s="316"/>
      <c r="H35" s="317" t="str">
        <f t="shared" si="0"/>
        <v/>
      </c>
      <c r="J35" s="318" t="str">
        <f t="shared" si="1"/>
        <v/>
      </c>
      <c r="K35" s="311"/>
    </row>
    <row r="36" spans="2:14" x14ac:dyDescent="0.2">
      <c r="B36" s="143">
        <f>Start!C38</f>
        <v>32</v>
      </c>
      <c r="C36" s="222" t="str">
        <f>IF(Start!D38="","",Start!D38)</f>
        <v/>
      </c>
      <c r="D36" s="315" t="str">
        <f>IF(Start!E38="","",Start!E38)</f>
        <v/>
      </c>
      <c r="E36" s="315" t="str">
        <f>IF(Start!F38="","",Start!F38)</f>
        <v/>
      </c>
      <c r="F36" s="316"/>
      <c r="H36" s="317" t="str">
        <f t="shared" si="0"/>
        <v/>
      </c>
      <c r="J36" s="318" t="str">
        <f t="shared" si="1"/>
        <v/>
      </c>
      <c r="K36" s="311"/>
    </row>
    <row r="37" spans="2:14" x14ac:dyDescent="0.2">
      <c r="B37" s="147">
        <f>Start!C39</f>
        <v>33</v>
      </c>
      <c r="C37" s="224" t="str">
        <f>IF(Start!D39="","",Start!D39)</f>
        <v/>
      </c>
      <c r="D37" s="319" t="str">
        <f>IF(Start!E39="","",Start!E39)</f>
        <v/>
      </c>
      <c r="E37" s="319" t="str">
        <f>IF(Start!F39="","",Start!F39)</f>
        <v/>
      </c>
      <c r="F37" s="316"/>
      <c r="H37" s="317" t="str">
        <f t="shared" ref="H37:H54" si="2">IF(C37="","",IF(F37="","DNF",IF(OR(F37="NP",F37="DNF"),F37,RANK(F37,F$5:F$54,1))))</f>
        <v/>
      </c>
      <c r="J37" s="318" t="str">
        <f t="shared" ref="J37:J54" si="3">IF(C37="","",IF(OR(H37="NP",H37="DNF"),IF(H37="NP",MAX(H$5:H$54)+COUNTIF((H$5:H$54),MAX(H$5:H$54)),MAX(H$5:H$54)+COUNTIF((H$5:H$54),MAX(H$5:H$54))+COUNTIF((H$5:H$54),"NP")),H37))</f>
        <v/>
      </c>
      <c r="K37" s="311"/>
    </row>
    <row r="38" spans="2:14" x14ac:dyDescent="0.2">
      <c r="B38" s="143">
        <f>Start!C40</f>
        <v>34</v>
      </c>
      <c r="C38" s="222" t="str">
        <f>IF(Start!D40="","",Start!D40)</f>
        <v/>
      </c>
      <c r="D38" s="315" t="str">
        <f>IF(Start!E40="","",Start!E40)</f>
        <v/>
      </c>
      <c r="E38" s="315" t="str">
        <f>IF(Start!F40="","",Start!F40)</f>
        <v/>
      </c>
      <c r="F38" s="316"/>
      <c r="H38" s="317" t="str">
        <f t="shared" si="2"/>
        <v/>
      </c>
      <c r="J38" s="318" t="str">
        <f t="shared" si="3"/>
        <v/>
      </c>
      <c r="K38" s="311"/>
    </row>
    <row r="39" spans="2:14" x14ac:dyDescent="0.2">
      <c r="B39" s="51">
        <f>Start!C41</f>
        <v>35</v>
      </c>
      <c r="C39" s="312" t="str">
        <f>IF(Start!D41="","",Start!D41)</f>
        <v/>
      </c>
      <c r="D39" s="313" t="str">
        <f>IF(Start!E41="","",Start!E41)</f>
        <v/>
      </c>
      <c r="E39" s="313" t="str">
        <f>IF(Start!F41="","",Start!F41)</f>
        <v/>
      </c>
      <c r="F39" s="308"/>
      <c r="H39" s="309" t="str">
        <f t="shared" si="2"/>
        <v/>
      </c>
      <c r="J39" s="310" t="str">
        <f t="shared" si="3"/>
        <v/>
      </c>
      <c r="K39" s="311"/>
    </row>
    <row r="40" spans="2:14" x14ac:dyDescent="0.2">
      <c r="B40" s="144">
        <f>Start!C42</f>
        <v>36</v>
      </c>
      <c r="C40" s="223" t="str">
        <f>IF(Start!D42="","",Start!D42)</f>
        <v/>
      </c>
      <c r="D40" s="320" t="str">
        <f>IF(Start!E42="","",Start!E42)</f>
        <v/>
      </c>
      <c r="E40" s="320" t="str">
        <f>IF(Start!F42="","",Start!F42)</f>
        <v/>
      </c>
      <c r="F40" s="321"/>
      <c r="H40" s="322" t="str">
        <f t="shared" si="2"/>
        <v/>
      </c>
      <c r="J40" s="323" t="str">
        <f t="shared" si="3"/>
        <v/>
      </c>
      <c r="K40" s="311"/>
      <c r="L40" s="314"/>
    </row>
    <row r="41" spans="2:14" x14ac:dyDescent="0.2">
      <c r="B41" s="51">
        <f>Start!C43</f>
        <v>37</v>
      </c>
      <c r="C41" s="312" t="str">
        <f>IF(Start!D43="","",Start!D43)</f>
        <v/>
      </c>
      <c r="D41" s="313" t="str">
        <f>IF(Start!E43="","",Start!E43)</f>
        <v/>
      </c>
      <c r="E41" s="313" t="str">
        <f>IF(Start!F43="","",Start!F43)</f>
        <v/>
      </c>
      <c r="F41" s="308"/>
      <c r="H41" s="309" t="str">
        <f t="shared" si="2"/>
        <v/>
      </c>
      <c r="J41" s="310" t="str">
        <f t="shared" si="3"/>
        <v/>
      </c>
      <c r="K41" s="311"/>
      <c r="L41" s="311"/>
    </row>
    <row r="42" spans="2:14" x14ac:dyDescent="0.2">
      <c r="B42" s="74">
        <f>Start!C44</f>
        <v>38</v>
      </c>
      <c r="C42" s="306" t="str">
        <f>IF(Start!D44="","",Start!D44)</f>
        <v/>
      </c>
      <c r="D42" s="307" t="str">
        <f>IF(Start!E44="","",Start!E44)</f>
        <v/>
      </c>
      <c r="E42" s="307" t="str">
        <f>IF(Start!F44="","",Start!F44)</f>
        <v/>
      </c>
      <c r="F42" s="308"/>
      <c r="H42" s="309" t="str">
        <f t="shared" si="2"/>
        <v/>
      </c>
      <c r="J42" s="310" t="str">
        <f t="shared" si="3"/>
        <v/>
      </c>
      <c r="K42" s="311"/>
      <c r="L42" s="311"/>
      <c r="M42" s="311"/>
      <c r="N42" s="311"/>
    </row>
    <row r="43" spans="2:14" x14ac:dyDescent="0.2">
      <c r="B43" s="51">
        <f>Start!C45</f>
        <v>39</v>
      </c>
      <c r="C43" s="312" t="str">
        <f>IF(Start!D45="","",Start!D45)</f>
        <v/>
      </c>
      <c r="D43" s="313" t="str">
        <f>IF(Start!E45="","",Start!E45)</f>
        <v/>
      </c>
      <c r="E43" s="313" t="str">
        <f>IF(Start!F45="","",Start!F45)</f>
        <v/>
      </c>
      <c r="F43" s="308"/>
      <c r="H43" s="309" t="str">
        <f t="shared" si="2"/>
        <v/>
      </c>
      <c r="J43" s="310" t="str">
        <f t="shared" si="3"/>
        <v/>
      </c>
      <c r="K43" s="311"/>
      <c r="L43" s="314"/>
    </row>
    <row r="44" spans="2:14" x14ac:dyDescent="0.2">
      <c r="B44" s="74">
        <f>Start!C46</f>
        <v>40</v>
      </c>
      <c r="C44" s="306" t="str">
        <f>IF(Start!D46="","",Start!D46)</f>
        <v/>
      </c>
      <c r="D44" s="307" t="str">
        <f>IF(Start!E46="","",Start!E46)</f>
        <v/>
      </c>
      <c r="E44" s="307" t="str">
        <f>IF(Start!F46="","",Start!F46)</f>
        <v/>
      </c>
      <c r="F44" s="308"/>
      <c r="H44" s="309" t="str">
        <f t="shared" si="2"/>
        <v/>
      </c>
      <c r="J44" s="310" t="str">
        <f t="shared" si="3"/>
        <v/>
      </c>
      <c r="K44" s="311"/>
    </row>
    <row r="45" spans="2:14" x14ac:dyDescent="0.2">
      <c r="B45" s="51">
        <f>Start!C47</f>
        <v>41</v>
      </c>
      <c r="C45" s="312" t="str">
        <f>IF(Start!D47="","",Start!D47)</f>
        <v/>
      </c>
      <c r="D45" s="313" t="str">
        <f>IF(Start!E47="","",Start!E47)</f>
        <v/>
      </c>
      <c r="E45" s="313" t="str">
        <f>IF(Start!F47="","",Start!F47)</f>
        <v/>
      </c>
      <c r="F45" s="308"/>
      <c r="H45" s="309" t="str">
        <f t="shared" si="2"/>
        <v/>
      </c>
      <c r="J45" s="310" t="str">
        <f t="shared" si="3"/>
        <v/>
      </c>
      <c r="K45" s="311"/>
    </row>
    <row r="46" spans="2:14" x14ac:dyDescent="0.2">
      <c r="B46" s="74">
        <f>Start!C48</f>
        <v>42</v>
      </c>
      <c r="C46" s="306" t="str">
        <f>IF(Start!D48="","",Start!D48)</f>
        <v/>
      </c>
      <c r="D46" s="307" t="str">
        <f>IF(Start!E48="","",Start!E48)</f>
        <v/>
      </c>
      <c r="E46" s="307" t="str">
        <f>IF(Start!F48="","",Start!F48)</f>
        <v/>
      </c>
      <c r="F46" s="308"/>
      <c r="H46" s="309" t="str">
        <f t="shared" si="2"/>
        <v/>
      </c>
      <c r="J46" s="310" t="str">
        <f t="shared" si="3"/>
        <v/>
      </c>
      <c r="K46" s="311"/>
    </row>
    <row r="47" spans="2:14" x14ac:dyDescent="0.2">
      <c r="B47" s="51">
        <f>Start!C49</f>
        <v>43</v>
      </c>
      <c r="C47" s="312" t="str">
        <f>IF(Start!D49="","",Start!D49)</f>
        <v/>
      </c>
      <c r="D47" s="313" t="str">
        <f>IF(Start!E49="","",Start!E49)</f>
        <v/>
      </c>
      <c r="E47" s="313" t="str">
        <f>IF(Start!F49="","",Start!F49)</f>
        <v/>
      </c>
      <c r="F47" s="308"/>
      <c r="H47" s="309" t="str">
        <f t="shared" si="2"/>
        <v/>
      </c>
      <c r="J47" s="310" t="str">
        <f t="shared" si="3"/>
        <v/>
      </c>
      <c r="K47" s="311"/>
    </row>
    <row r="48" spans="2:14" x14ac:dyDescent="0.2">
      <c r="B48" s="143">
        <f>Start!C50</f>
        <v>44</v>
      </c>
      <c r="C48" s="222" t="str">
        <f>IF(Start!D50="","",Start!D50)</f>
        <v/>
      </c>
      <c r="D48" s="315" t="str">
        <f>IF(Start!E50="","",Start!E50)</f>
        <v/>
      </c>
      <c r="E48" s="315" t="str">
        <f>IF(Start!F50="","",Start!F50)</f>
        <v/>
      </c>
      <c r="F48" s="316"/>
      <c r="H48" s="317" t="str">
        <f t="shared" si="2"/>
        <v/>
      </c>
      <c r="J48" s="318" t="str">
        <f t="shared" si="3"/>
        <v/>
      </c>
      <c r="K48" s="311"/>
    </row>
    <row r="49" spans="2:11" x14ac:dyDescent="0.2">
      <c r="B49" s="147">
        <f>Start!C51</f>
        <v>45</v>
      </c>
      <c r="C49" s="224" t="str">
        <f>IF(Start!D51="","",Start!D51)</f>
        <v/>
      </c>
      <c r="D49" s="319" t="str">
        <f>IF(Start!E51="","",Start!E51)</f>
        <v/>
      </c>
      <c r="E49" s="319" t="str">
        <f>IF(Start!F51="","",Start!F51)</f>
        <v/>
      </c>
      <c r="F49" s="316"/>
      <c r="H49" s="317" t="str">
        <f t="shared" si="2"/>
        <v/>
      </c>
      <c r="J49" s="318" t="str">
        <f t="shared" si="3"/>
        <v/>
      </c>
      <c r="K49" s="311"/>
    </row>
    <row r="50" spans="2:11" x14ac:dyDescent="0.2">
      <c r="B50" s="143">
        <f>Start!C52</f>
        <v>46</v>
      </c>
      <c r="C50" s="222" t="str">
        <f>IF(Start!D52="","",Start!D52)</f>
        <v/>
      </c>
      <c r="D50" s="315" t="str">
        <f>IF(Start!E52="","",Start!E52)</f>
        <v/>
      </c>
      <c r="E50" s="315" t="str">
        <f>IF(Start!F52="","",Start!F52)</f>
        <v/>
      </c>
      <c r="F50" s="316"/>
      <c r="H50" s="317" t="str">
        <f t="shared" si="2"/>
        <v/>
      </c>
      <c r="J50" s="318" t="str">
        <f t="shared" si="3"/>
        <v/>
      </c>
      <c r="K50" s="311"/>
    </row>
    <row r="51" spans="2:11" x14ac:dyDescent="0.2">
      <c r="B51" s="147">
        <f>Start!C53</f>
        <v>47</v>
      </c>
      <c r="C51" s="224" t="str">
        <f>IF(Start!D53="","",Start!D53)</f>
        <v/>
      </c>
      <c r="D51" s="319" t="str">
        <f>IF(Start!E53="","",Start!E53)</f>
        <v/>
      </c>
      <c r="E51" s="319" t="str">
        <f>IF(Start!F53="","",Start!F53)</f>
        <v/>
      </c>
      <c r="F51" s="316"/>
      <c r="H51" s="317" t="str">
        <f t="shared" si="2"/>
        <v/>
      </c>
      <c r="J51" s="318" t="str">
        <f t="shared" si="3"/>
        <v/>
      </c>
      <c r="K51" s="311"/>
    </row>
    <row r="52" spans="2:11" x14ac:dyDescent="0.2">
      <c r="B52" s="143">
        <f>Start!C54</f>
        <v>48</v>
      </c>
      <c r="C52" s="222" t="str">
        <f>IF(Start!D54="","",Start!D54)</f>
        <v/>
      </c>
      <c r="D52" s="315" t="str">
        <f>IF(Start!E54="","",Start!E54)</f>
        <v/>
      </c>
      <c r="E52" s="315" t="str">
        <f>IF(Start!F54="","",Start!F54)</f>
        <v/>
      </c>
      <c r="F52" s="316"/>
      <c r="H52" s="317" t="str">
        <f t="shared" si="2"/>
        <v/>
      </c>
      <c r="J52" s="318" t="str">
        <f t="shared" si="3"/>
        <v/>
      </c>
      <c r="K52" s="311"/>
    </row>
    <row r="53" spans="2:11" x14ac:dyDescent="0.2">
      <c r="B53" s="167">
        <f>Start!C55</f>
        <v>49</v>
      </c>
      <c r="C53" s="534" t="str">
        <f>IF(Start!D55="","",Start!D55)</f>
        <v/>
      </c>
      <c r="D53" s="535" t="str">
        <f>IF(Start!E55="","",Start!E55)</f>
        <v/>
      </c>
      <c r="E53" s="535" t="str">
        <f>IF(Start!F55="","",Start!F55)</f>
        <v/>
      </c>
      <c r="F53" s="316"/>
      <c r="H53" s="317" t="str">
        <f t="shared" si="2"/>
        <v/>
      </c>
      <c r="J53" s="318" t="str">
        <f t="shared" si="3"/>
        <v/>
      </c>
      <c r="K53" s="311"/>
    </row>
    <row r="54" spans="2:11" ht="13.5" thickBot="1" x14ac:dyDescent="0.25">
      <c r="B54" s="536">
        <f>Start!C56</f>
        <v>50</v>
      </c>
      <c r="C54" s="537" t="str">
        <f>IF(Start!D56="","",Start!D56)</f>
        <v/>
      </c>
      <c r="D54" s="538" t="str">
        <f>IF(Start!E56="","",Start!E56)</f>
        <v/>
      </c>
      <c r="E54" s="538" t="str">
        <f>IF(Start!F56="","",Start!F56)</f>
        <v/>
      </c>
      <c r="F54" s="325"/>
      <c r="H54" s="309" t="str">
        <f t="shared" si="2"/>
        <v/>
      </c>
      <c r="J54" s="326" t="str">
        <f t="shared" si="3"/>
        <v/>
      </c>
      <c r="K54" s="311"/>
    </row>
  </sheetData>
  <sheetProtection password="CDBE" sheet="1" objects="1" scenarios="1"/>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7">
    <pageSetUpPr autoPageBreaks="0"/>
  </sheetPr>
  <dimension ref="A1:U184"/>
  <sheetViews>
    <sheetView showGridLines="0" showRowColHeaders="0" workbookViewId="0">
      <pane ySplit="7" topLeftCell="A8" activePane="bottomLeft" state="frozen"/>
      <selection activeCell="F4" sqref="F4"/>
      <selection pane="bottomLeft"/>
    </sheetView>
  </sheetViews>
  <sheetFormatPr defaultRowHeight="12.75" x14ac:dyDescent="0.2"/>
  <cols>
    <col min="1" max="1" width="1.42578125" style="293" customWidth="1"/>
    <col min="2" max="2" width="3.28515625" style="6" customWidth="1"/>
    <col min="3" max="3" width="20.7109375" style="6" customWidth="1"/>
    <col min="4" max="7" width="3.28515625" style="6" customWidth="1"/>
    <col min="8" max="8" width="4.7109375" style="6" customWidth="1"/>
    <col min="9" max="9" width="1.42578125" style="293" customWidth="1"/>
    <col min="10" max="10" width="3.28515625" style="6" customWidth="1"/>
    <col min="11" max="11" width="20.7109375" style="6" customWidth="1"/>
    <col min="12" max="15" width="3.28515625" style="6" customWidth="1"/>
    <col min="16" max="16" width="4.7109375" style="344" customWidth="1"/>
    <col min="17" max="17" width="1.42578125" style="328" customWidth="1"/>
    <col min="18" max="21" width="9.140625" style="328"/>
    <col min="22" max="16384" width="9.140625" style="293"/>
  </cols>
  <sheetData>
    <row r="1" spans="1:21" ht="26.25" x14ac:dyDescent="0.2">
      <c r="B1" s="662" t="s">
        <v>100</v>
      </c>
      <c r="C1" s="662"/>
      <c r="D1" s="662"/>
      <c r="E1" s="662"/>
      <c r="F1" s="662"/>
      <c r="G1" s="662"/>
      <c r="H1" s="662"/>
      <c r="I1" s="662"/>
      <c r="J1" s="662"/>
      <c r="K1" s="662"/>
      <c r="L1" s="662"/>
      <c r="M1" s="662"/>
      <c r="N1" s="662"/>
      <c r="O1" s="662"/>
      <c r="P1" s="662"/>
    </row>
    <row r="2" spans="1:21" s="329" customFormat="1" ht="13.15" customHeight="1" x14ac:dyDescent="0.2">
      <c r="B2" s="154"/>
      <c r="C2" s="154"/>
      <c r="D2" s="154"/>
      <c r="E2" s="154"/>
      <c r="F2" s="154"/>
      <c r="G2" s="154"/>
      <c r="H2" s="154"/>
      <c r="I2" s="154"/>
      <c r="J2" s="154"/>
      <c r="K2" s="154"/>
      <c r="L2" s="154"/>
      <c r="M2" s="154"/>
      <c r="N2" s="154"/>
      <c r="O2" s="154"/>
      <c r="P2" s="154"/>
    </row>
    <row r="3" spans="1:21" s="154" customFormat="1" ht="18" x14ac:dyDescent="0.2">
      <c r="C3" s="661" t="str">
        <f>Start!$B$2</f>
        <v>Krajské kolo DOROSTU</v>
      </c>
      <c r="D3" s="661"/>
      <c r="E3" s="661"/>
      <c r="F3" s="661"/>
      <c r="G3" s="661"/>
      <c r="H3" s="661"/>
      <c r="I3" s="661"/>
      <c r="J3" s="661"/>
      <c r="K3" s="661"/>
      <c r="L3" s="661"/>
      <c r="M3" s="661"/>
      <c r="N3" s="661"/>
      <c r="O3" s="661"/>
    </row>
    <row r="4" spans="1:21" s="329" customFormat="1" ht="18" x14ac:dyDescent="0.2">
      <c r="B4" s="154"/>
      <c r="C4" s="663" t="str">
        <f>Start!$B$3</f>
        <v>9.6.2018 Chrudim</v>
      </c>
      <c r="D4" s="663"/>
      <c r="E4" s="663"/>
      <c r="F4" s="663"/>
      <c r="G4" s="663"/>
      <c r="H4" s="663"/>
      <c r="I4" s="663"/>
      <c r="J4" s="663"/>
      <c r="K4" s="663"/>
      <c r="L4" s="663"/>
      <c r="M4" s="663"/>
      <c r="N4" s="663"/>
      <c r="O4" s="663"/>
      <c r="P4" s="330"/>
    </row>
    <row r="5" spans="1:21" s="328" customFormat="1" ht="13.15" customHeight="1" thickBot="1" x14ac:dyDescent="0.25">
      <c r="B5" s="294"/>
      <c r="C5" s="294"/>
      <c r="D5" s="294"/>
      <c r="E5" s="294"/>
      <c r="F5" s="294"/>
      <c r="G5" s="294"/>
      <c r="H5" s="294"/>
      <c r="I5" s="294"/>
      <c r="J5" s="294"/>
      <c r="K5" s="331"/>
      <c r="L5" s="332"/>
      <c r="M5" s="332"/>
      <c r="N5" s="332"/>
      <c r="O5" s="332"/>
      <c r="P5" s="112"/>
    </row>
    <row r="6" spans="1:21" ht="15" customHeight="1" thickBot="1" x14ac:dyDescent="0.25">
      <c r="C6" s="153" t="str">
        <f>Start!$D$5</f>
        <v>Dorky mladší</v>
      </c>
      <c r="J6" s="333"/>
      <c r="K6" s="334"/>
      <c r="L6" s="335"/>
      <c r="M6" s="335"/>
      <c r="N6" s="335"/>
      <c r="O6" s="335"/>
      <c r="P6" s="336"/>
    </row>
    <row r="7" spans="1:21" s="337" customFormat="1" ht="84" customHeight="1" thickBot="1" x14ac:dyDescent="0.25">
      <c r="B7" s="338" t="s">
        <v>6</v>
      </c>
      <c r="C7" s="338" t="s">
        <v>104</v>
      </c>
      <c r="D7" s="339" t="s">
        <v>37</v>
      </c>
      <c r="E7" s="340" t="s">
        <v>101</v>
      </c>
      <c r="F7" s="340" t="s">
        <v>102</v>
      </c>
      <c r="G7" s="340" t="s">
        <v>103</v>
      </c>
      <c r="H7" s="341" t="s">
        <v>22</v>
      </c>
      <c r="J7" s="342" t="s">
        <v>60</v>
      </c>
      <c r="K7" s="338" t="s">
        <v>104</v>
      </c>
      <c r="L7" s="339" t="s">
        <v>37</v>
      </c>
      <c r="M7" s="340" t="s">
        <v>101</v>
      </c>
      <c r="N7" s="340" t="s">
        <v>102</v>
      </c>
      <c r="O7" s="340" t="s">
        <v>103</v>
      </c>
      <c r="P7" s="341" t="s">
        <v>22</v>
      </c>
      <c r="Q7" s="343"/>
      <c r="R7" s="343"/>
      <c r="S7" s="343"/>
      <c r="T7" s="343"/>
      <c r="U7" s="343"/>
    </row>
    <row r="8" spans="1:21" ht="12.75" customHeight="1" x14ac:dyDescent="0.2">
      <c r="B8" s="52">
        <f>Start!C7</f>
        <v>1</v>
      </c>
      <c r="C8" s="53" t="str">
        <f>IF(Start!D7="","",Start!D7)</f>
        <v>Hájková Andrea</v>
      </c>
      <c r="D8" s="157" t="str">
        <f>IF($C8="","",IF(V.l.ZPV!$C$6="","0",IF(ISNA(MATCH($C8,ZPVOblN,0)),COUNTIF(ZPVOblT,".")+1,LOOKUP($C8,ZPVOblN,ZPVOblD))))</f>
        <v>0</v>
      </c>
      <c r="E8" s="158">
        <f>IF($C8="","",LOOKUP($C8,'DV - P'!$Y$1:$Y$50,'DV - P'!$Z$1:$Z$50))</f>
        <v>2</v>
      </c>
      <c r="F8" s="158">
        <f>IF($C8="","",LOOKUP($C8,'PJ - P'!$Y$1:$Y$50,'PJ - P'!$Z$1:$Z$50))</f>
        <v>3</v>
      </c>
      <c r="G8" s="158">
        <f>IF(C8="","",TEST!J5)</f>
        <v>1</v>
      </c>
      <c r="H8" s="198">
        <f>IF(C8="","",SUM(D8:G8))</f>
        <v>6</v>
      </c>
      <c r="J8" s="175">
        <v>1</v>
      </c>
      <c r="K8" s="178" t="s">
        <v>164</v>
      </c>
      <c r="L8" s="179" t="s">
        <v>173</v>
      </c>
      <c r="M8" s="180">
        <v>1</v>
      </c>
      <c r="N8" s="180">
        <v>1</v>
      </c>
      <c r="O8" s="180">
        <v>1</v>
      </c>
      <c r="P8" s="206">
        <v>3</v>
      </c>
      <c r="Q8" s="328">
        <v>0</v>
      </c>
      <c r="R8" s="335"/>
    </row>
    <row r="9" spans="1:21" ht="12.75" customHeight="1" x14ac:dyDescent="0.2">
      <c r="B9" s="74">
        <f>Start!C8</f>
        <v>2</v>
      </c>
      <c r="C9" s="75" t="str">
        <f>IF(Start!D8="","",Start!D8)</f>
        <v>Hrochová Eliška</v>
      </c>
      <c r="D9" s="159" t="str">
        <f>IF($C9="","",IF(V.l.ZPV!$C$6="","0",IF(ISNA(MATCH($C9,ZPVOblN,0)),COUNTIF(ZPVOblT,".")+1,LOOKUP($C9,ZPVOblN,ZPVOblD))))</f>
        <v>0</v>
      </c>
      <c r="E9" s="160">
        <f>IF($C9="","",LOOKUP($C9,'DV - P'!$Y$1:$Y$50,'DV - P'!$Z$1:$Z$50))</f>
        <v>6</v>
      </c>
      <c r="F9" s="160">
        <f>IF($C9="","",LOOKUP($C9,'PJ - P'!$Y$1:$Y$50,'PJ - P'!$Z$1:$Z$50))</f>
        <v>5</v>
      </c>
      <c r="G9" s="160">
        <f>IF(C9="","",TEST!J6)</f>
        <v>1</v>
      </c>
      <c r="H9" s="199">
        <f t="shared" ref="H9:H57" si="0">IF(C9="","",SUM(D9:G9))</f>
        <v>12</v>
      </c>
      <c r="J9" s="171">
        <v>2</v>
      </c>
      <c r="K9" s="75" t="s">
        <v>165</v>
      </c>
      <c r="L9" s="159" t="s">
        <v>173</v>
      </c>
      <c r="M9" s="160">
        <v>3</v>
      </c>
      <c r="N9" s="160">
        <v>2</v>
      </c>
      <c r="O9" s="160">
        <v>1</v>
      </c>
      <c r="P9" s="199">
        <v>6</v>
      </c>
      <c r="Q9" s="328">
        <v>0</v>
      </c>
      <c r="R9" s="335"/>
    </row>
    <row r="10" spans="1:21" ht="12.75" customHeight="1" x14ac:dyDescent="0.2">
      <c r="A10" s="8"/>
      <c r="B10" s="51">
        <f>Start!C9</f>
        <v>3</v>
      </c>
      <c r="C10" s="54" t="str">
        <f>IF(Start!D9="","",Start!D9)</f>
        <v>Novotná Leona</v>
      </c>
      <c r="D10" s="161" t="str">
        <f>IF($C10="","",IF(V.l.ZPV!$C$6="","0",IF(ISNA(MATCH($C10,ZPVOblN,0)),COUNTIF(ZPVOblT,".")+1,LOOKUP($C10,ZPVOblN,ZPVOblD))))</f>
        <v>0</v>
      </c>
      <c r="E10" s="162">
        <f>IF($C10="","",LOOKUP($C10,'DV - P'!$Y$1:$Y$50,'DV - P'!$Z$1:$Z$50))</f>
        <v>1</v>
      </c>
      <c r="F10" s="162">
        <f>IF($C10="","",LOOKUP($C10,'PJ - P'!$Y$1:$Y$50,'PJ - P'!$Z$1:$Z$50))</f>
        <v>1</v>
      </c>
      <c r="G10" s="162">
        <f>IF(C10="","",TEST!J7)</f>
        <v>1</v>
      </c>
      <c r="H10" s="200">
        <f t="shared" si="0"/>
        <v>3</v>
      </c>
      <c r="J10" s="182">
        <v>3</v>
      </c>
      <c r="K10" s="132" t="s">
        <v>159</v>
      </c>
      <c r="L10" s="176" t="s">
        <v>173</v>
      </c>
      <c r="M10" s="177">
        <v>2</v>
      </c>
      <c r="N10" s="177">
        <v>3</v>
      </c>
      <c r="O10" s="177">
        <v>1</v>
      </c>
      <c r="P10" s="207">
        <v>6</v>
      </c>
      <c r="Q10" s="328">
        <v>0</v>
      </c>
      <c r="R10" s="335"/>
    </row>
    <row r="11" spans="1:21" ht="12.75" customHeight="1" x14ac:dyDescent="0.2">
      <c r="B11" s="74">
        <f>Start!C10</f>
        <v>4</v>
      </c>
      <c r="C11" s="75" t="str">
        <f>IF(Start!D10="","",Start!D10)</f>
        <v>Dudková Martina</v>
      </c>
      <c r="D11" s="159" t="str">
        <f>IF($C11="","",IF(V.l.ZPV!$C$6="","0",IF(ISNA(MATCH($C11,ZPVOblN,0)),COUNTIF(ZPVOblT,".")+1,LOOKUP($C11,ZPVOblN,ZPVOblD))))</f>
        <v>0</v>
      </c>
      <c r="E11" s="160">
        <f>IF($C11="","",LOOKUP($C11,'DV - P'!$Y$1:$Y$50,'DV - P'!$Z$1:$Z$50))</f>
        <v>3</v>
      </c>
      <c r="F11" s="160">
        <f>IF($C11="","",LOOKUP($C11,'PJ - P'!$Y$1:$Y$50,'PJ - P'!$Z$1:$Z$50))</f>
        <v>2</v>
      </c>
      <c r="G11" s="160">
        <f>IF(C11="","",TEST!J8)</f>
        <v>1</v>
      </c>
      <c r="H11" s="199">
        <f t="shared" si="0"/>
        <v>6</v>
      </c>
      <c r="J11" s="171">
        <v>4</v>
      </c>
      <c r="K11" s="75" t="s">
        <v>169</v>
      </c>
      <c r="L11" s="159" t="s">
        <v>173</v>
      </c>
      <c r="M11" s="160">
        <v>4</v>
      </c>
      <c r="N11" s="160">
        <v>4</v>
      </c>
      <c r="O11" s="160">
        <v>1</v>
      </c>
      <c r="P11" s="199">
        <v>9</v>
      </c>
      <c r="Q11" s="328">
        <v>0</v>
      </c>
      <c r="R11" s="335"/>
    </row>
    <row r="12" spans="1:21" ht="12.75" customHeight="1" x14ac:dyDescent="0.2">
      <c r="B12" s="51">
        <f>Start!C11</f>
        <v>5</v>
      </c>
      <c r="C12" s="54" t="str">
        <f>IF(Start!D11="","",Start!D11)</f>
        <v>Urbancová Petra</v>
      </c>
      <c r="D12" s="161" t="str">
        <f>IF($C12="","",IF(V.l.ZPV!$C$6="","0",IF(ISNA(MATCH($C12,ZPVOblN,0)),COUNTIF(ZPVOblT,".")+1,LOOKUP($C12,ZPVOblN,ZPVOblD))))</f>
        <v>0</v>
      </c>
      <c r="E12" s="162">
        <f>IF($C12="","",LOOKUP($C12,'DV - P'!$Y$1:$Y$50,'DV - P'!$Z$1:$Z$50))</f>
        <v>5</v>
      </c>
      <c r="F12" s="162">
        <f>IF($C12="","",LOOKUP($C12,'PJ - P'!$Y$1:$Y$50,'PJ - P'!$Z$1:$Z$50))</f>
        <v>6</v>
      </c>
      <c r="G12" s="162">
        <f>IF(C12="","",TEST!J9)</f>
        <v>8</v>
      </c>
      <c r="H12" s="200">
        <f t="shared" si="0"/>
        <v>19</v>
      </c>
      <c r="J12" s="182">
        <v>5</v>
      </c>
      <c r="K12" s="132" t="s">
        <v>161</v>
      </c>
      <c r="L12" s="176" t="s">
        <v>173</v>
      </c>
      <c r="M12" s="177">
        <v>6</v>
      </c>
      <c r="N12" s="177">
        <v>5</v>
      </c>
      <c r="O12" s="177">
        <v>1</v>
      </c>
      <c r="P12" s="207">
        <v>12</v>
      </c>
      <c r="Q12" s="328">
        <v>0</v>
      </c>
      <c r="R12" s="335"/>
    </row>
    <row r="13" spans="1:21" ht="12.75" customHeight="1" x14ac:dyDescent="0.2">
      <c r="B13" s="74">
        <f>Start!C12</f>
        <v>6</v>
      </c>
      <c r="C13" s="75" t="str">
        <f>IF(Start!D12="","",Start!D12)</f>
        <v>Lupoměská Lucie</v>
      </c>
      <c r="D13" s="159" t="str">
        <f>IF($C13="","",IF(V.l.ZPV!$C$6="","0",IF(ISNA(MATCH($C13,ZPVOblN,0)),COUNTIF(ZPVOblT,".")+1,LOOKUP($C13,ZPVOblN,ZPVOblD))))</f>
        <v>0</v>
      </c>
      <c r="E13" s="160">
        <f>IF($C13="","",LOOKUP($C13,'DV - P'!$Y$1:$Y$50,'DV - P'!$Z$1:$Z$50))</f>
        <v>7</v>
      </c>
      <c r="F13" s="160">
        <f>IF($C13="","",LOOKUP($C13,'PJ - P'!$Y$1:$Y$50,'PJ - P'!$Z$1:$Z$50))</f>
        <v>7</v>
      </c>
      <c r="G13" s="160">
        <f>IF(C13="","",TEST!J10)</f>
        <v>1</v>
      </c>
      <c r="H13" s="199">
        <f t="shared" si="0"/>
        <v>15</v>
      </c>
      <c r="J13" s="171">
        <v>6</v>
      </c>
      <c r="K13" s="75" t="s">
        <v>172</v>
      </c>
      <c r="L13" s="159" t="s">
        <v>173</v>
      </c>
      <c r="M13" s="160">
        <v>7</v>
      </c>
      <c r="N13" s="160">
        <v>7</v>
      </c>
      <c r="O13" s="160">
        <v>1</v>
      </c>
      <c r="P13" s="199">
        <v>15</v>
      </c>
      <c r="Q13" s="328">
        <v>0</v>
      </c>
      <c r="R13" s="335"/>
    </row>
    <row r="14" spans="1:21" ht="12.75" customHeight="1" x14ac:dyDescent="0.2">
      <c r="B14" s="51">
        <f>Start!C13</f>
        <v>7</v>
      </c>
      <c r="C14" s="54" t="str">
        <f>IF(Start!D13="","",Start!D13)</f>
        <v>Křížová Darina</v>
      </c>
      <c r="D14" s="161" t="str">
        <f>IF($C14="","",IF(V.l.ZPV!$C$6="","0",IF(ISNA(MATCH($C14,ZPVOblN,0)),COUNTIF(ZPVOblT,".")+1,LOOKUP($C14,ZPVOblN,ZPVOblD))))</f>
        <v>0</v>
      </c>
      <c r="E14" s="162">
        <f>IF($C14="","",LOOKUP($C14,'DV - P'!$Y$1:$Y$50,'DV - P'!$Z$1:$Z$50))</f>
        <v>4</v>
      </c>
      <c r="F14" s="162">
        <f>IF($C14="","",LOOKUP($C14,'PJ - P'!$Y$1:$Y$50,'PJ - P'!$Z$1:$Z$50))</f>
        <v>4</v>
      </c>
      <c r="G14" s="162">
        <f>IF(C14="","",TEST!J11)</f>
        <v>1</v>
      </c>
      <c r="H14" s="200">
        <f t="shared" si="0"/>
        <v>9</v>
      </c>
      <c r="J14" s="182">
        <v>7</v>
      </c>
      <c r="K14" s="132" t="s">
        <v>170</v>
      </c>
      <c r="L14" s="176" t="s">
        <v>173</v>
      </c>
      <c r="M14" s="177">
        <v>8</v>
      </c>
      <c r="N14" s="177">
        <v>8</v>
      </c>
      <c r="O14" s="177">
        <v>1</v>
      </c>
      <c r="P14" s="207">
        <v>17</v>
      </c>
      <c r="Q14" s="328" t="s">
        <v>62</v>
      </c>
      <c r="R14" s="335"/>
    </row>
    <row r="15" spans="1:21" ht="12.75" customHeight="1" x14ac:dyDescent="0.2">
      <c r="B15" s="74">
        <f>Start!C14</f>
        <v>8</v>
      </c>
      <c r="C15" s="75" t="str">
        <f>IF(Start!D14="","",Start!D14)</f>
        <v>Vlasáková Eva</v>
      </c>
      <c r="D15" s="159" t="str">
        <f>IF($C15="","",IF(V.l.ZPV!$C$6="","0",IF(ISNA(MATCH($C15,ZPVOblN,0)),COUNTIF(ZPVOblT,".")+1,LOOKUP($C15,ZPVOblN,ZPVOblD))))</f>
        <v>0</v>
      </c>
      <c r="E15" s="160">
        <f>IF($C15="","",LOOKUP($C15,'DV - P'!$Y$1:$Y$50,'DV - P'!$Z$1:$Z$50))</f>
        <v>8</v>
      </c>
      <c r="F15" s="160">
        <f>IF($C15="","",LOOKUP($C15,'PJ - P'!$Y$1:$Y$50,'PJ - P'!$Z$1:$Z$50))</f>
        <v>8</v>
      </c>
      <c r="G15" s="160">
        <f>IF(C15="","",TEST!J12)</f>
        <v>1</v>
      </c>
      <c r="H15" s="199">
        <f t="shared" si="0"/>
        <v>17</v>
      </c>
      <c r="J15" s="171">
        <v>8</v>
      </c>
      <c r="K15" s="75" t="s">
        <v>166</v>
      </c>
      <c r="L15" s="159" t="s">
        <v>173</v>
      </c>
      <c r="M15" s="160">
        <v>5</v>
      </c>
      <c r="N15" s="160">
        <v>6</v>
      </c>
      <c r="O15" s="160">
        <v>8</v>
      </c>
      <c r="P15" s="199">
        <v>19</v>
      </c>
      <c r="Q15" s="328" t="s">
        <v>62</v>
      </c>
      <c r="R15" s="335"/>
    </row>
    <row r="16" spans="1:21" ht="12.75" customHeight="1" x14ac:dyDescent="0.2">
      <c r="B16" s="51">
        <f>Start!C15</f>
        <v>9</v>
      </c>
      <c r="C16" s="54" t="str">
        <f>IF(Start!D15="","",Start!D15)</f>
        <v/>
      </c>
      <c r="D16" s="161" t="str">
        <f>IF($C16="","",IF(V.l.ZPV!$C$6="","0",IF(ISNA(MATCH($C16,ZPVOblN,0)),COUNTIF(ZPVOblT,".")+1,LOOKUP($C16,ZPVOblN,ZPVOblD))))</f>
        <v/>
      </c>
      <c r="E16" s="162" t="str">
        <f>IF($C16="","",LOOKUP($C16,'DV - P'!$Y$1:$Y$50,'DV - P'!$Z$1:$Z$50))</f>
        <v/>
      </c>
      <c r="F16" s="162" t="str">
        <f>IF($C16="","",LOOKUP($C16,'PJ - P'!$Y$1:$Y$50,'PJ - P'!$Z$1:$Z$50))</f>
        <v/>
      </c>
      <c r="G16" s="162" t="str">
        <f>IF(C16="","",TEST!J13)</f>
        <v/>
      </c>
      <c r="H16" s="200" t="str">
        <f t="shared" si="0"/>
        <v/>
      </c>
      <c r="J16" s="182">
        <v>9</v>
      </c>
      <c r="K16" s="132" t="s">
        <v>62</v>
      </c>
      <c r="L16" s="176" t="s">
        <v>62</v>
      </c>
      <c r="M16" s="177" t="s">
        <v>62</v>
      </c>
      <c r="N16" s="177" t="s">
        <v>62</v>
      </c>
      <c r="O16" s="177" t="s">
        <v>62</v>
      </c>
      <c r="P16" s="207" t="s">
        <v>62</v>
      </c>
      <c r="Q16" s="328" t="s">
        <v>62</v>
      </c>
      <c r="R16" s="335"/>
    </row>
    <row r="17" spans="1:18" ht="12.75" customHeight="1" x14ac:dyDescent="0.2">
      <c r="B17" s="143">
        <f>Start!C16</f>
        <v>10</v>
      </c>
      <c r="C17" s="145" t="str">
        <f>IF(Start!D16="","",Start!D16)</f>
        <v/>
      </c>
      <c r="D17" s="155" t="str">
        <f>IF($C17="","",IF(V.l.ZPV!$C$6="","0",IF(ISNA(MATCH($C17,ZPVOblN,0)),COUNTIF(ZPVOblT,".")+1,LOOKUP($C17,ZPVOblN,ZPVOblD))))</f>
        <v/>
      </c>
      <c r="E17" s="156" t="str">
        <f>IF($C17="","",LOOKUP($C17,'DV - P'!$Y$1:$Y$50,'DV - P'!$Z$1:$Z$50))</f>
        <v/>
      </c>
      <c r="F17" s="156" t="str">
        <f>IF($C17="","",LOOKUP($C17,'PJ - P'!$Y$1:$Y$50,'PJ - P'!$Z$1:$Z$50))</f>
        <v/>
      </c>
      <c r="G17" s="156" t="str">
        <f>IF(C17="","",TEST!J14)</f>
        <v/>
      </c>
      <c r="H17" s="201" t="str">
        <f t="shared" si="0"/>
        <v/>
      </c>
      <c r="J17" s="172">
        <v>10</v>
      </c>
      <c r="K17" s="595" t="s">
        <v>62</v>
      </c>
      <c r="L17" s="597" t="s">
        <v>62</v>
      </c>
      <c r="M17" s="156" t="s">
        <v>62</v>
      </c>
      <c r="N17" s="156" t="s">
        <v>62</v>
      </c>
      <c r="O17" s="156" t="s">
        <v>62</v>
      </c>
      <c r="P17" s="201" t="s">
        <v>62</v>
      </c>
      <c r="Q17" s="328" t="s">
        <v>62</v>
      </c>
      <c r="R17" s="335"/>
    </row>
    <row r="18" spans="1:18" ht="12.75" customHeight="1" x14ac:dyDescent="0.2">
      <c r="B18" s="147">
        <f>Start!C17</f>
        <v>11</v>
      </c>
      <c r="C18" s="142" t="str">
        <f>IF(Start!D17="","",Start!D17)</f>
        <v/>
      </c>
      <c r="D18" s="163" t="str">
        <f>IF($C18="","",IF(V.l.ZPV!$C$6="","0",IF(ISNA(MATCH($C18,ZPVOblN,0)),COUNTIF(ZPVOblT,".")+1,LOOKUP($C18,ZPVOblN,ZPVOblD))))</f>
        <v/>
      </c>
      <c r="E18" s="164" t="str">
        <f>IF($C18="","",LOOKUP($C18,'DV - P'!$Y$1:$Y$50,'DV - P'!$Z$1:$Z$50))</f>
        <v/>
      </c>
      <c r="F18" s="164" t="str">
        <f>IF($C18="","",LOOKUP($C18,'PJ - P'!$Y$1:$Y$50,'PJ - P'!$Z$1:$Z$50))</f>
        <v/>
      </c>
      <c r="G18" s="164" t="str">
        <f>IF(C18="","",TEST!J15)</f>
        <v/>
      </c>
      <c r="H18" s="202" t="str">
        <f t="shared" si="0"/>
        <v/>
      </c>
      <c r="J18" s="174">
        <v>11</v>
      </c>
      <c r="K18" s="170" t="s">
        <v>62</v>
      </c>
      <c r="L18" s="168" t="s">
        <v>62</v>
      </c>
      <c r="M18" s="169" t="s">
        <v>62</v>
      </c>
      <c r="N18" s="169" t="s">
        <v>62</v>
      </c>
      <c r="O18" s="169" t="s">
        <v>62</v>
      </c>
      <c r="P18" s="204" t="s">
        <v>62</v>
      </c>
      <c r="Q18" s="328" t="s">
        <v>62</v>
      </c>
      <c r="R18" s="335"/>
    </row>
    <row r="19" spans="1:18" ht="12.75" customHeight="1" x14ac:dyDescent="0.2">
      <c r="B19" s="143">
        <f>Start!C18</f>
        <v>12</v>
      </c>
      <c r="C19" s="145" t="str">
        <f>IF(Start!D18="","",Start!D18)</f>
        <v/>
      </c>
      <c r="D19" s="155" t="str">
        <f>IF($C19="","",IF(V.l.ZPV!$C$6="","0",IF(ISNA(MATCH($C19,ZPVOblN,0)),COUNTIF(ZPVOblT,".")+1,LOOKUP($C19,ZPVOblN,ZPVOblD))))</f>
        <v/>
      </c>
      <c r="E19" s="156" t="str">
        <f>IF($C19="","",LOOKUP($C19,'DV - P'!$Y$1:$Y$50,'DV - P'!$Z$1:$Z$50))</f>
        <v/>
      </c>
      <c r="F19" s="156" t="str">
        <f>IF($C19="","",LOOKUP($C19,'PJ - P'!$Y$1:$Y$50,'PJ - P'!$Z$1:$Z$50))</f>
        <v/>
      </c>
      <c r="G19" s="156" t="str">
        <f>IF(C19="","",TEST!J16)</f>
        <v/>
      </c>
      <c r="H19" s="201" t="str">
        <f t="shared" si="0"/>
        <v/>
      </c>
      <c r="J19" s="172">
        <v>12</v>
      </c>
      <c r="K19" s="595" t="s">
        <v>62</v>
      </c>
      <c r="L19" s="597" t="s">
        <v>62</v>
      </c>
      <c r="M19" s="156" t="s">
        <v>62</v>
      </c>
      <c r="N19" s="156" t="s">
        <v>62</v>
      </c>
      <c r="O19" s="156" t="s">
        <v>62</v>
      </c>
      <c r="P19" s="201" t="s">
        <v>62</v>
      </c>
      <c r="Q19" s="328" t="s">
        <v>62</v>
      </c>
      <c r="R19" s="335"/>
    </row>
    <row r="20" spans="1:18" ht="12.75" customHeight="1" x14ac:dyDescent="0.2">
      <c r="B20" s="147">
        <f>Start!C19</f>
        <v>13</v>
      </c>
      <c r="C20" s="142" t="str">
        <f>IF(Start!D19="","",Start!D19)</f>
        <v/>
      </c>
      <c r="D20" s="163" t="str">
        <f>IF($C20="","",IF(V.l.ZPV!$C$6="","0",IF(ISNA(MATCH($C20,ZPVOblN,0)),COUNTIF(ZPVOblT,".")+1,LOOKUP($C20,ZPVOblN,ZPVOblD))))</f>
        <v/>
      </c>
      <c r="E20" s="164" t="str">
        <f>IF($C20="","",LOOKUP($C20,'DV - P'!$Y$1:$Y$50,'DV - P'!$Z$1:$Z$50))</f>
        <v/>
      </c>
      <c r="F20" s="164" t="str">
        <f>IF($C20="","",LOOKUP($C20,'PJ - P'!$Y$1:$Y$50,'PJ - P'!$Z$1:$Z$50))</f>
        <v/>
      </c>
      <c r="G20" s="164" t="str">
        <f>IF(C20="","",TEST!J17)</f>
        <v/>
      </c>
      <c r="H20" s="202" t="str">
        <f t="shared" si="0"/>
        <v/>
      </c>
      <c r="J20" s="174">
        <v>13</v>
      </c>
      <c r="K20" s="170" t="s">
        <v>62</v>
      </c>
      <c r="L20" s="168" t="s">
        <v>62</v>
      </c>
      <c r="M20" s="169" t="s">
        <v>62</v>
      </c>
      <c r="N20" s="169" t="s">
        <v>62</v>
      </c>
      <c r="O20" s="169" t="s">
        <v>62</v>
      </c>
      <c r="P20" s="204" t="s">
        <v>62</v>
      </c>
      <c r="Q20" s="328" t="s">
        <v>62</v>
      </c>
      <c r="R20" s="335"/>
    </row>
    <row r="21" spans="1:18" ht="12.75" customHeight="1" x14ac:dyDescent="0.2">
      <c r="B21" s="143">
        <f>Start!C20</f>
        <v>14</v>
      </c>
      <c r="C21" s="145" t="str">
        <f>IF(Start!D20="","",Start!D20)</f>
        <v/>
      </c>
      <c r="D21" s="155" t="str">
        <f>IF($C21="","",IF(V.l.ZPV!$C$6="","0",IF(ISNA(MATCH($C21,ZPVOblN,0)),COUNTIF(ZPVOblT,".")+1,LOOKUP($C21,ZPVOblN,ZPVOblD))))</f>
        <v/>
      </c>
      <c r="E21" s="156" t="str">
        <f>IF($C21="","",LOOKUP($C21,'DV - P'!$Y$1:$Y$50,'DV - P'!$Z$1:$Z$50))</f>
        <v/>
      </c>
      <c r="F21" s="156" t="str">
        <f>IF($C21="","",LOOKUP($C21,'PJ - P'!$Y$1:$Y$50,'PJ - P'!$Z$1:$Z$50))</f>
        <v/>
      </c>
      <c r="G21" s="156" t="str">
        <f>IF(C21="","",TEST!J18)</f>
        <v/>
      </c>
      <c r="H21" s="201" t="str">
        <f t="shared" si="0"/>
        <v/>
      </c>
      <c r="J21" s="172">
        <v>14</v>
      </c>
      <c r="K21" s="595" t="s">
        <v>62</v>
      </c>
      <c r="L21" s="597" t="s">
        <v>62</v>
      </c>
      <c r="M21" s="156" t="s">
        <v>62</v>
      </c>
      <c r="N21" s="156" t="s">
        <v>62</v>
      </c>
      <c r="O21" s="156" t="s">
        <v>62</v>
      </c>
      <c r="P21" s="201" t="s">
        <v>62</v>
      </c>
      <c r="Q21" s="328" t="s">
        <v>62</v>
      </c>
      <c r="R21" s="335"/>
    </row>
    <row r="22" spans="1:18" ht="12.75" customHeight="1" x14ac:dyDescent="0.2">
      <c r="B22" s="51">
        <f>Start!C21</f>
        <v>15</v>
      </c>
      <c r="C22" s="54" t="str">
        <f>IF(Start!D21="","",Start!D21)</f>
        <v/>
      </c>
      <c r="D22" s="161" t="str">
        <f>IF($C22="","",IF(V.l.ZPV!$C$6="","0",IF(ISNA(MATCH($C22,ZPVOblN,0)),COUNTIF(ZPVOblT,".")+1,LOOKUP($C22,ZPVOblN,ZPVOblD))))</f>
        <v/>
      </c>
      <c r="E22" s="162" t="str">
        <f>IF($C22="","",LOOKUP($C22,'DV - P'!$Y$1:$Y$50,'DV - P'!$Z$1:$Z$50))</f>
        <v/>
      </c>
      <c r="F22" s="162" t="str">
        <f>IF($C22="","",LOOKUP($C22,'PJ - P'!$Y$1:$Y$50,'PJ - P'!$Z$1:$Z$50))</f>
        <v/>
      </c>
      <c r="G22" s="162" t="str">
        <f>IF(C22="","",TEST!J19)</f>
        <v/>
      </c>
      <c r="H22" s="200" t="str">
        <f t="shared" si="0"/>
        <v/>
      </c>
      <c r="J22" s="182">
        <v>15</v>
      </c>
      <c r="K22" s="132" t="s">
        <v>62</v>
      </c>
      <c r="L22" s="176" t="s">
        <v>62</v>
      </c>
      <c r="M22" s="177" t="s">
        <v>62</v>
      </c>
      <c r="N22" s="177" t="s">
        <v>62</v>
      </c>
      <c r="O22" s="177" t="s">
        <v>62</v>
      </c>
      <c r="P22" s="207" t="s">
        <v>62</v>
      </c>
      <c r="Q22" s="328" t="s">
        <v>62</v>
      </c>
      <c r="R22" s="335"/>
    </row>
    <row r="23" spans="1:18" ht="12.75" customHeight="1" x14ac:dyDescent="0.2">
      <c r="B23" s="144">
        <f>Start!C22</f>
        <v>16</v>
      </c>
      <c r="C23" s="146" t="str">
        <f>IF(Start!D22="","",Start!D22)</f>
        <v/>
      </c>
      <c r="D23" s="165" t="str">
        <f>IF($C23="","",IF(V.l.ZPV!$C$6="","0",IF(ISNA(MATCH($C23,ZPVOblN,0)),COUNTIF(ZPVOblT,".")+1,LOOKUP($C23,ZPVOblN,ZPVOblD))))</f>
        <v/>
      </c>
      <c r="E23" s="166" t="str">
        <f>IF($C23="","",LOOKUP($C23,'DV - P'!$Y$1:$Y$50,'DV - P'!$Z$1:$Z$50))</f>
        <v/>
      </c>
      <c r="F23" s="166" t="str">
        <f>IF($C23="","",LOOKUP($C23,'PJ - P'!$Y$1:$Y$50,'PJ - P'!$Z$1:$Z$50))</f>
        <v/>
      </c>
      <c r="G23" s="166" t="str">
        <f>IF(C23="","",TEST!J20)</f>
        <v/>
      </c>
      <c r="H23" s="203" t="str">
        <f t="shared" si="0"/>
        <v/>
      </c>
      <c r="J23" s="173">
        <v>16</v>
      </c>
      <c r="K23" s="596" t="s">
        <v>62</v>
      </c>
      <c r="L23" s="598" t="s">
        <v>62</v>
      </c>
      <c r="M23" s="166" t="s">
        <v>62</v>
      </c>
      <c r="N23" s="166" t="s">
        <v>62</v>
      </c>
      <c r="O23" s="166" t="s">
        <v>62</v>
      </c>
      <c r="P23" s="203" t="s">
        <v>62</v>
      </c>
      <c r="Q23" s="328" t="s">
        <v>62</v>
      </c>
      <c r="R23" s="335"/>
    </row>
    <row r="24" spans="1:18" ht="12.75" customHeight="1" x14ac:dyDescent="0.2">
      <c r="B24" s="51">
        <f>Start!C23</f>
        <v>17</v>
      </c>
      <c r="C24" s="54" t="str">
        <f>IF(Start!D23="","",Start!D23)</f>
        <v/>
      </c>
      <c r="D24" s="161" t="str">
        <f>IF($C24="","",IF(V.l.ZPV!$C$6="","0",IF(ISNA(MATCH($C24,ZPVOblN,0)),COUNTIF(ZPVOblT,".")+1,LOOKUP($C24,ZPVOblN,ZPVOblD))))</f>
        <v/>
      </c>
      <c r="E24" s="162" t="str">
        <f>IF($C24="","",LOOKUP($C24,'DV - P'!$Y$1:$Y$50,'DV - P'!$Z$1:$Z$50))</f>
        <v/>
      </c>
      <c r="F24" s="162" t="str">
        <f>IF($C24="","",LOOKUP($C24,'PJ - P'!$Y$1:$Y$50,'PJ - P'!$Z$1:$Z$50))</f>
        <v/>
      </c>
      <c r="G24" s="162" t="str">
        <f>IF(C24="","",TEST!J21)</f>
        <v/>
      </c>
      <c r="H24" s="200" t="str">
        <f t="shared" si="0"/>
        <v/>
      </c>
      <c r="J24" s="182">
        <v>17</v>
      </c>
      <c r="K24" s="132" t="s">
        <v>62</v>
      </c>
      <c r="L24" s="176" t="s">
        <v>62</v>
      </c>
      <c r="M24" s="177" t="s">
        <v>62</v>
      </c>
      <c r="N24" s="177" t="s">
        <v>62</v>
      </c>
      <c r="O24" s="177" t="s">
        <v>62</v>
      </c>
      <c r="P24" s="207" t="s">
        <v>62</v>
      </c>
      <c r="Q24" s="328" t="s">
        <v>62</v>
      </c>
      <c r="R24" s="335"/>
    </row>
    <row r="25" spans="1:18" ht="12.75" customHeight="1" x14ac:dyDescent="0.2">
      <c r="B25" s="74">
        <f>Start!C24</f>
        <v>18</v>
      </c>
      <c r="C25" s="75" t="str">
        <f>IF(Start!D24="","",Start!D24)</f>
        <v/>
      </c>
      <c r="D25" s="159" t="str">
        <f>IF($C25="","",IF(V.l.ZPV!$C$6="","0",IF(ISNA(MATCH($C25,ZPVOblN,0)),COUNTIF(ZPVOblT,".")+1,LOOKUP($C25,ZPVOblN,ZPVOblD))))</f>
        <v/>
      </c>
      <c r="E25" s="160" t="str">
        <f>IF($C25="","",LOOKUP($C25,'DV - P'!$Y$1:$Y$50,'DV - P'!$Z$1:$Z$50))</f>
        <v/>
      </c>
      <c r="F25" s="160" t="str">
        <f>IF($C25="","",LOOKUP($C25,'PJ - P'!$Y$1:$Y$50,'PJ - P'!$Z$1:$Z$50))</f>
        <v/>
      </c>
      <c r="G25" s="160" t="str">
        <f>IF(C25="","",TEST!J22)</f>
        <v/>
      </c>
      <c r="H25" s="199" t="str">
        <f t="shared" si="0"/>
        <v/>
      </c>
      <c r="J25" s="171">
        <v>18</v>
      </c>
      <c r="K25" s="75" t="s">
        <v>62</v>
      </c>
      <c r="L25" s="159" t="s">
        <v>62</v>
      </c>
      <c r="M25" s="160" t="s">
        <v>62</v>
      </c>
      <c r="N25" s="160" t="s">
        <v>62</v>
      </c>
      <c r="O25" s="160" t="s">
        <v>62</v>
      </c>
      <c r="P25" s="199" t="s">
        <v>62</v>
      </c>
      <c r="Q25" s="328" t="s">
        <v>62</v>
      </c>
      <c r="R25" s="335"/>
    </row>
    <row r="26" spans="1:18" ht="12.75" customHeight="1" x14ac:dyDescent="0.2">
      <c r="B26" s="51">
        <f>Start!C25</f>
        <v>19</v>
      </c>
      <c r="C26" s="54" t="str">
        <f>IF(Start!D25="","",Start!D25)</f>
        <v/>
      </c>
      <c r="D26" s="161" t="str">
        <f>IF($C26="","",IF(V.l.ZPV!$C$6="","0",IF(ISNA(MATCH($C26,ZPVOblN,0)),COUNTIF(ZPVOblT,".")+1,LOOKUP($C26,ZPVOblN,ZPVOblD))))</f>
        <v/>
      </c>
      <c r="E26" s="162" t="str">
        <f>IF($C26="","",LOOKUP($C26,'DV - P'!$Y$1:$Y$50,'DV - P'!$Z$1:$Z$50))</f>
        <v/>
      </c>
      <c r="F26" s="162" t="str">
        <f>IF($C26="","",LOOKUP($C26,'PJ - P'!$Y$1:$Y$50,'PJ - P'!$Z$1:$Z$50))</f>
        <v/>
      </c>
      <c r="G26" s="162" t="str">
        <f>IF(C26="","",TEST!J23)</f>
        <v/>
      </c>
      <c r="H26" s="200" t="str">
        <f t="shared" si="0"/>
        <v/>
      </c>
      <c r="J26" s="182">
        <v>19</v>
      </c>
      <c r="K26" s="132" t="s">
        <v>62</v>
      </c>
      <c r="L26" s="176" t="s">
        <v>62</v>
      </c>
      <c r="M26" s="177" t="s">
        <v>62</v>
      </c>
      <c r="N26" s="177" t="s">
        <v>62</v>
      </c>
      <c r="O26" s="177" t="s">
        <v>62</v>
      </c>
      <c r="P26" s="207" t="s">
        <v>62</v>
      </c>
      <c r="Q26" s="328" t="s">
        <v>62</v>
      </c>
      <c r="R26" s="335"/>
    </row>
    <row r="27" spans="1:18" ht="12.75" customHeight="1" x14ac:dyDescent="0.2">
      <c r="B27" s="143">
        <f>Start!C26</f>
        <v>20</v>
      </c>
      <c r="C27" s="145" t="str">
        <f>IF(Start!D26="","",Start!D26)</f>
        <v/>
      </c>
      <c r="D27" s="155" t="str">
        <f>IF($C27="","",IF(V.l.ZPV!$C$6="","0",IF(ISNA(MATCH($C27,ZPVOblN,0)),COUNTIF(ZPVOblT,".")+1,LOOKUP($C27,ZPVOblN,ZPVOblD))))</f>
        <v/>
      </c>
      <c r="E27" s="156" t="str">
        <f>IF($C27="","",LOOKUP($C27,'DV - P'!$Y$1:$Y$50,'DV - P'!$Z$1:$Z$50))</f>
        <v/>
      </c>
      <c r="F27" s="156" t="str">
        <f>IF($C27="","",LOOKUP($C27,'PJ - P'!$Y$1:$Y$50,'PJ - P'!$Z$1:$Z$50))</f>
        <v/>
      </c>
      <c r="G27" s="156" t="str">
        <f>IF(C27="","",TEST!J24)</f>
        <v/>
      </c>
      <c r="H27" s="201" t="str">
        <f t="shared" si="0"/>
        <v/>
      </c>
      <c r="J27" s="172">
        <v>20</v>
      </c>
      <c r="K27" s="595" t="s">
        <v>62</v>
      </c>
      <c r="L27" s="597" t="s">
        <v>62</v>
      </c>
      <c r="M27" s="156" t="s">
        <v>62</v>
      </c>
      <c r="N27" s="156" t="s">
        <v>62</v>
      </c>
      <c r="O27" s="156" t="s">
        <v>62</v>
      </c>
      <c r="P27" s="201" t="s">
        <v>62</v>
      </c>
      <c r="Q27" s="328" t="s">
        <v>62</v>
      </c>
      <c r="R27" s="335"/>
    </row>
    <row r="28" spans="1:18" ht="12.75" customHeight="1" x14ac:dyDescent="0.2">
      <c r="B28" s="167">
        <f>Start!C27</f>
        <v>21</v>
      </c>
      <c r="C28" s="170" t="str">
        <f>IF(Start!D27="","",Start!D27)</f>
        <v/>
      </c>
      <c r="D28" s="168" t="str">
        <f>IF($C28="","",IF(V.l.ZPV!$C$6="","0",IF(ISNA(MATCH($C28,ZPVOblN,0)),COUNTIF(ZPVOblT,".")+1,LOOKUP($C28,ZPVOblN,ZPVOblD))))</f>
        <v/>
      </c>
      <c r="E28" s="169" t="str">
        <f>IF($C28="","",LOOKUP($C28,'DV - P'!$Y$1:$Y$50,'DV - P'!$Z$1:$Z$50))</f>
        <v/>
      </c>
      <c r="F28" s="169" t="str">
        <f>IF($C28="","",LOOKUP($C28,'PJ - P'!$Y$1:$Y$50,'PJ - P'!$Z$1:$Z$50))</f>
        <v/>
      </c>
      <c r="G28" s="169" t="str">
        <f>IF(C28="","",TEST!J25)</f>
        <v/>
      </c>
      <c r="H28" s="204" t="str">
        <f t="shared" si="0"/>
        <v/>
      </c>
      <c r="J28" s="174">
        <v>21</v>
      </c>
      <c r="K28" s="170" t="s">
        <v>62</v>
      </c>
      <c r="L28" s="168" t="s">
        <v>62</v>
      </c>
      <c r="M28" s="169" t="s">
        <v>62</v>
      </c>
      <c r="N28" s="169" t="s">
        <v>62</v>
      </c>
      <c r="O28" s="169" t="s">
        <v>62</v>
      </c>
      <c r="P28" s="204" t="s">
        <v>62</v>
      </c>
      <c r="Q28" s="328" t="s">
        <v>62</v>
      </c>
      <c r="R28" s="335"/>
    </row>
    <row r="29" spans="1:18" ht="12.75" customHeight="1" x14ac:dyDescent="0.2">
      <c r="B29" s="143">
        <f>Start!C28</f>
        <v>22</v>
      </c>
      <c r="C29" s="145" t="str">
        <f>IF(Start!D28="","",Start!D28)</f>
        <v/>
      </c>
      <c r="D29" s="155" t="str">
        <f>IF($C29="","",IF(V.l.ZPV!$C$6="","0",IF(ISNA(MATCH($C29,ZPVOblN,0)),COUNTIF(ZPVOblT,".")+1,LOOKUP($C29,ZPVOblN,ZPVOblD))))</f>
        <v/>
      </c>
      <c r="E29" s="156" t="str">
        <f>IF($C29="","",LOOKUP($C29,'DV - P'!$Y$1:$Y$50,'DV - P'!$Z$1:$Z$50))</f>
        <v/>
      </c>
      <c r="F29" s="156" t="str">
        <f>IF($C29="","",LOOKUP($C29,'PJ - P'!$Y$1:$Y$50,'PJ - P'!$Z$1:$Z$50))</f>
        <v/>
      </c>
      <c r="G29" s="156" t="str">
        <f>IF(C29="","",TEST!J26)</f>
        <v/>
      </c>
      <c r="H29" s="201" t="str">
        <f t="shared" si="0"/>
        <v/>
      </c>
      <c r="J29" s="172">
        <v>22</v>
      </c>
      <c r="K29" s="595" t="s">
        <v>62</v>
      </c>
      <c r="L29" s="597" t="s">
        <v>62</v>
      </c>
      <c r="M29" s="156" t="s">
        <v>62</v>
      </c>
      <c r="N29" s="156" t="s">
        <v>62</v>
      </c>
      <c r="O29" s="156" t="s">
        <v>62</v>
      </c>
      <c r="P29" s="201" t="s">
        <v>62</v>
      </c>
      <c r="Q29" s="328" t="s">
        <v>62</v>
      </c>
      <c r="R29" s="335"/>
    </row>
    <row r="30" spans="1:18" ht="12.75" customHeight="1" x14ac:dyDescent="0.2">
      <c r="A30" s="8"/>
      <c r="B30" s="51">
        <f>Start!C29</f>
        <v>23</v>
      </c>
      <c r="C30" s="54" t="str">
        <f>IF(Start!D29="","",Start!D29)</f>
        <v/>
      </c>
      <c r="D30" s="161" t="str">
        <f>IF($C30="","",IF(V.l.ZPV!$C$6="","0",IF(ISNA(MATCH($C30,ZPVOblN,0)),COUNTIF(ZPVOblT,".")+1,LOOKUP($C30,ZPVOblN,ZPVOblD))))</f>
        <v/>
      </c>
      <c r="E30" s="162" t="str">
        <f>IF($C30="","",LOOKUP($C30,'DV - P'!$Y$1:$Y$50,'DV - P'!$Z$1:$Z$50))</f>
        <v/>
      </c>
      <c r="F30" s="162" t="str">
        <f>IF($C30="","",LOOKUP($C30,'PJ - P'!$Y$1:$Y$50,'PJ - P'!$Z$1:$Z$50))</f>
        <v/>
      </c>
      <c r="G30" s="162" t="str">
        <f>IF(C30="","",TEST!J27)</f>
        <v/>
      </c>
      <c r="H30" s="200" t="str">
        <f t="shared" si="0"/>
        <v/>
      </c>
      <c r="J30" s="182">
        <v>23</v>
      </c>
      <c r="K30" s="132" t="s">
        <v>62</v>
      </c>
      <c r="L30" s="176" t="s">
        <v>62</v>
      </c>
      <c r="M30" s="177" t="s">
        <v>62</v>
      </c>
      <c r="N30" s="177" t="s">
        <v>62</v>
      </c>
      <c r="O30" s="177" t="s">
        <v>62</v>
      </c>
      <c r="P30" s="207" t="s">
        <v>62</v>
      </c>
      <c r="Q30" s="328">
        <v>0</v>
      </c>
      <c r="R30" s="335"/>
    </row>
    <row r="31" spans="1:18" ht="12.75" customHeight="1" x14ac:dyDescent="0.2">
      <c r="B31" s="74">
        <f>Start!C30</f>
        <v>24</v>
      </c>
      <c r="C31" s="75" t="str">
        <f>IF(Start!D30="","",Start!D30)</f>
        <v/>
      </c>
      <c r="D31" s="159" t="str">
        <f>IF($C31="","",IF(V.l.ZPV!$C$6="","0",IF(ISNA(MATCH($C31,ZPVOblN,0)),COUNTIF(ZPVOblT,".")+1,LOOKUP($C31,ZPVOblN,ZPVOblD))))</f>
        <v/>
      </c>
      <c r="E31" s="160" t="str">
        <f>IF($C31="","",LOOKUP($C31,'DV - P'!$Y$1:$Y$50,'DV - P'!$Z$1:$Z$50))</f>
        <v/>
      </c>
      <c r="F31" s="160" t="str">
        <f>IF($C31="","",LOOKUP($C31,'PJ - P'!$Y$1:$Y$50,'PJ - P'!$Z$1:$Z$50))</f>
        <v/>
      </c>
      <c r="G31" s="160" t="str">
        <f>IF(C31="","",TEST!J28)</f>
        <v/>
      </c>
      <c r="H31" s="199" t="str">
        <f t="shared" si="0"/>
        <v/>
      </c>
      <c r="J31" s="171">
        <v>24</v>
      </c>
      <c r="K31" s="75" t="s">
        <v>62</v>
      </c>
      <c r="L31" s="159" t="s">
        <v>62</v>
      </c>
      <c r="M31" s="160" t="s">
        <v>62</v>
      </c>
      <c r="N31" s="160" t="s">
        <v>62</v>
      </c>
      <c r="O31" s="160" t="s">
        <v>62</v>
      </c>
      <c r="P31" s="199" t="s">
        <v>62</v>
      </c>
      <c r="Q31" s="328">
        <v>0</v>
      </c>
      <c r="R31" s="335"/>
    </row>
    <row r="32" spans="1:18" ht="12.75" customHeight="1" x14ac:dyDescent="0.2">
      <c r="B32" s="51">
        <f>Start!C31</f>
        <v>25</v>
      </c>
      <c r="C32" s="54" t="str">
        <f>IF(Start!D31="","",Start!D31)</f>
        <v/>
      </c>
      <c r="D32" s="161" t="str">
        <f>IF($C32="","",IF(V.l.ZPV!$C$6="","0",IF(ISNA(MATCH($C32,ZPVOblN,0)),COUNTIF(ZPVOblT,".")+1,LOOKUP($C32,ZPVOblN,ZPVOblD))))</f>
        <v/>
      </c>
      <c r="E32" s="162" t="str">
        <f>IF($C32="","",LOOKUP($C32,'DV - P'!$Y$1:$Y$50,'DV - P'!$Z$1:$Z$50))</f>
        <v/>
      </c>
      <c r="F32" s="162" t="str">
        <f>IF($C32="","",LOOKUP($C32,'PJ - P'!$Y$1:$Y$50,'PJ - P'!$Z$1:$Z$50))</f>
        <v/>
      </c>
      <c r="G32" s="162" t="str">
        <f>IF(C32="","",TEST!J29)</f>
        <v/>
      </c>
      <c r="H32" s="200" t="str">
        <f t="shared" si="0"/>
        <v/>
      </c>
      <c r="J32" s="182">
        <v>25</v>
      </c>
      <c r="K32" s="132" t="s">
        <v>62</v>
      </c>
      <c r="L32" s="176" t="s">
        <v>62</v>
      </c>
      <c r="M32" s="177" t="s">
        <v>62</v>
      </c>
      <c r="N32" s="177" t="s">
        <v>62</v>
      </c>
      <c r="O32" s="177" t="s">
        <v>62</v>
      </c>
      <c r="P32" s="207" t="s">
        <v>62</v>
      </c>
      <c r="Q32" s="328">
        <v>0</v>
      </c>
      <c r="R32" s="335"/>
    </row>
    <row r="33" spans="1:18" ht="12.75" customHeight="1" x14ac:dyDescent="0.2">
      <c r="B33" s="74">
        <f>Start!C32</f>
        <v>26</v>
      </c>
      <c r="C33" s="75" t="str">
        <f>IF(Start!D32="","",Start!D32)</f>
        <v/>
      </c>
      <c r="D33" s="159" t="str">
        <f>IF($C33="","",IF(V.l.ZPV!$C$6="","0",IF(ISNA(MATCH($C33,ZPVOblN,0)),COUNTIF(ZPVOblT,".")+1,LOOKUP($C33,ZPVOblN,ZPVOblD))))</f>
        <v/>
      </c>
      <c r="E33" s="160" t="str">
        <f>IF($C33="","",LOOKUP($C33,'DV - P'!$Y$1:$Y$50,'DV - P'!$Z$1:$Z$50))</f>
        <v/>
      </c>
      <c r="F33" s="160" t="str">
        <f>IF($C33="","",LOOKUP($C33,'PJ - P'!$Y$1:$Y$50,'PJ - P'!$Z$1:$Z$50))</f>
        <v/>
      </c>
      <c r="G33" s="160" t="str">
        <f>IF(C33="","",TEST!J30)</f>
        <v/>
      </c>
      <c r="H33" s="199" t="str">
        <f t="shared" si="0"/>
        <v/>
      </c>
      <c r="J33" s="171">
        <v>26</v>
      </c>
      <c r="K33" s="75" t="s">
        <v>62</v>
      </c>
      <c r="L33" s="159" t="s">
        <v>62</v>
      </c>
      <c r="M33" s="160" t="s">
        <v>62</v>
      </c>
      <c r="N33" s="160" t="s">
        <v>62</v>
      </c>
      <c r="O33" s="160" t="s">
        <v>62</v>
      </c>
      <c r="P33" s="199" t="s">
        <v>62</v>
      </c>
      <c r="Q33" s="328">
        <v>0</v>
      </c>
      <c r="R33" s="335"/>
    </row>
    <row r="34" spans="1:18" ht="12.75" customHeight="1" x14ac:dyDescent="0.2">
      <c r="B34" s="51">
        <f>Start!C33</f>
        <v>27</v>
      </c>
      <c r="C34" s="54" t="str">
        <f>IF(Start!D33="","",Start!D33)</f>
        <v/>
      </c>
      <c r="D34" s="161" t="str">
        <f>IF($C34="","",IF(V.l.ZPV!$C$6="","0",IF(ISNA(MATCH($C34,ZPVOblN,0)),COUNTIF(ZPVOblT,".")+1,LOOKUP($C34,ZPVOblN,ZPVOblD))))</f>
        <v/>
      </c>
      <c r="E34" s="162" t="str">
        <f>IF($C34="","",LOOKUP($C34,'DV - P'!$Y$1:$Y$50,'DV - P'!$Z$1:$Z$50))</f>
        <v/>
      </c>
      <c r="F34" s="162" t="str">
        <f>IF($C34="","",LOOKUP($C34,'PJ - P'!$Y$1:$Y$50,'PJ - P'!$Z$1:$Z$50))</f>
        <v/>
      </c>
      <c r="G34" s="162" t="str">
        <f>IF(C34="","",TEST!J31)</f>
        <v/>
      </c>
      <c r="H34" s="200" t="str">
        <f t="shared" si="0"/>
        <v/>
      </c>
      <c r="J34" s="182">
        <v>27</v>
      </c>
      <c r="K34" s="132" t="s">
        <v>62</v>
      </c>
      <c r="L34" s="176" t="s">
        <v>62</v>
      </c>
      <c r="M34" s="177" t="s">
        <v>62</v>
      </c>
      <c r="N34" s="177" t="s">
        <v>62</v>
      </c>
      <c r="O34" s="177" t="s">
        <v>62</v>
      </c>
      <c r="P34" s="207" t="s">
        <v>62</v>
      </c>
      <c r="Q34" s="328" t="s">
        <v>62</v>
      </c>
      <c r="R34" s="335"/>
    </row>
    <row r="35" spans="1:18" ht="12.75" customHeight="1" x14ac:dyDescent="0.2">
      <c r="B35" s="74">
        <f>Start!C34</f>
        <v>28</v>
      </c>
      <c r="C35" s="75" t="str">
        <f>IF(Start!D34="","",Start!D34)</f>
        <v/>
      </c>
      <c r="D35" s="159" t="str">
        <f>IF($C35="","",IF(V.l.ZPV!$C$6="","0",IF(ISNA(MATCH($C35,ZPVOblN,0)),COUNTIF(ZPVOblT,".")+1,LOOKUP($C35,ZPVOblN,ZPVOblD))))</f>
        <v/>
      </c>
      <c r="E35" s="160" t="str">
        <f>IF($C35="","",LOOKUP($C35,'DV - P'!$Y$1:$Y$50,'DV - P'!$Z$1:$Z$50))</f>
        <v/>
      </c>
      <c r="F35" s="160" t="str">
        <f>IF($C35="","",LOOKUP($C35,'PJ - P'!$Y$1:$Y$50,'PJ - P'!$Z$1:$Z$50))</f>
        <v/>
      </c>
      <c r="G35" s="160" t="str">
        <f>IF(C35="","",TEST!J32)</f>
        <v/>
      </c>
      <c r="H35" s="199" t="str">
        <f t="shared" si="0"/>
        <v/>
      </c>
      <c r="J35" s="171">
        <v>28</v>
      </c>
      <c r="K35" s="75" t="s">
        <v>62</v>
      </c>
      <c r="L35" s="159" t="s">
        <v>62</v>
      </c>
      <c r="M35" s="160" t="s">
        <v>62</v>
      </c>
      <c r="N35" s="160" t="s">
        <v>62</v>
      </c>
      <c r="O35" s="160" t="s">
        <v>62</v>
      </c>
      <c r="P35" s="199" t="s">
        <v>62</v>
      </c>
      <c r="Q35" s="328" t="s">
        <v>62</v>
      </c>
      <c r="R35" s="335"/>
    </row>
    <row r="36" spans="1:18" ht="12.75" customHeight="1" x14ac:dyDescent="0.2">
      <c r="B36" s="51">
        <f>Start!C35</f>
        <v>29</v>
      </c>
      <c r="C36" s="54" t="str">
        <f>IF(Start!D35="","",Start!D35)</f>
        <v/>
      </c>
      <c r="D36" s="161" t="str">
        <f>IF($C36="","",IF(V.l.ZPV!$C$6="","0",IF(ISNA(MATCH($C36,ZPVOblN,0)),COUNTIF(ZPVOblT,".")+1,LOOKUP($C36,ZPVOblN,ZPVOblD))))</f>
        <v/>
      </c>
      <c r="E36" s="162" t="str">
        <f>IF($C36="","",LOOKUP($C36,'DV - P'!$Y$1:$Y$50,'DV - P'!$Z$1:$Z$50))</f>
        <v/>
      </c>
      <c r="F36" s="162" t="str">
        <f>IF($C36="","",LOOKUP($C36,'PJ - P'!$Y$1:$Y$50,'PJ - P'!$Z$1:$Z$50))</f>
        <v/>
      </c>
      <c r="G36" s="162" t="str">
        <f>IF(C36="","",TEST!J33)</f>
        <v/>
      </c>
      <c r="H36" s="200" t="str">
        <f t="shared" si="0"/>
        <v/>
      </c>
      <c r="J36" s="182">
        <v>29</v>
      </c>
      <c r="K36" s="132" t="s">
        <v>62</v>
      </c>
      <c r="L36" s="176" t="s">
        <v>62</v>
      </c>
      <c r="M36" s="177" t="s">
        <v>62</v>
      </c>
      <c r="N36" s="177" t="s">
        <v>62</v>
      </c>
      <c r="O36" s="177" t="s">
        <v>62</v>
      </c>
      <c r="P36" s="207" t="s">
        <v>62</v>
      </c>
      <c r="Q36" s="328" t="s">
        <v>62</v>
      </c>
      <c r="R36" s="335"/>
    </row>
    <row r="37" spans="1:18" ht="12.75" customHeight="1" x14ac:dyDescent="0.2">
      <c r="B37" s="143">
        <f>Start!C36</f>
        <v>30</v>
      </c>
      <c r="C37" s="145" t="str">
        <f>IF(Start!D36="","",Start!D36)</f>
        <v/>
      </c>
      <c r="D37" s="155" t="str">
        <f>IF($C37="","",IF(V.l.ZPV!$C$6="","0",IF(ISNA(MATCH($C37,ZPVOblN,0)),COUNTIF(ZPVOblT,".")+1,LOOKUP($C37,ZPVOblN,ZPVOblD))))</f>
        <v/>
      </c>
      <c r="E37" s="156" t="str">
        <f>IF($C37="","",LOOKUP($C37,'DV - P'!$Y$1:$Y$50,'DV - P'!$Z$1:$Z$50))</f>
        <v/>
      </c>
      <c r="F37" s="156" t="str">
        <f>IF($C37="","",LOOKUP($C37,'PJ - P'!$Y$1:$Y$50,'PJ - P'!$Z$1:$Z$50))</f>
        <v/>
      </c>
      <c r="G37" s="156" t="str">
        <f>IF(C37="","",TEST!J34)</f>
        <v/>
      </c>
      <c r="H37" s="201" t="str">
        <f t="shared" si="0"/>
        <v/>
      </c>
      <c r="J37" s="172">
        <v>30</v>
      </c>
      <c r="K37" s="595" t="s">
        <v>62</v>
      </c>
      <c r="L37" s="597" t="s">
        <v>62</v>
      </c>
      <c r="M37" s="156" t="s">
        <v>62</v>
      </c>
      <c r="N37" s="156" t="s">
        <v>62</v>
      </c>
      <c r="O37" s="156" t="s">
        <v>62</v>
      </c>
      <c r="P37" s="201" t="s">
        <v>62</v>
      </c>
      <c r="Q37" s="328" t="s">
        <v>62</v>
      </c>
      <c r="R37" s="335"/>
    </row>
    <row r="38" spans="1:18" ht="12.75" customHeight="1" x14ac:dyDescent="0.2">
      <c r="B38" s="147">
        <f>Start!C37</f>
        <v>31</v>
      </c>
      <c r="C38" s="142" t="str">
        <f>IF(Start!D37="","",Start!D37)</f>
        <v/>
      </c>
      <c r="D38" s="163" t="str">
        <f>IF($C38="","",IF(V.l.ZPV!$C$6="","0",IF(ISNA(MATCH($C38,ZPVOblN,0)),COUNTIF(ZPVOblT,".")+1,LOOKUP($C38,ZPVOblN,ZPVOblD))))</f>
        <v/>
      </c>
      <c r="E38" s="164" t="str">
        <f>IF($C38="","",LOOKUP($C38,'DV - P'!$Y$1:$Y$50,'DV - P'!$Z$1:$Z$50))</f>
        <v/>
      </c>
      <c r="F38" s="164" t="str">
        <f>IF($C38="","",LOOKUP($C38,'PJ - P'!$Y$1:$Y$50,'PJ - P'!$Z$1:$Z$50))</f>
        <v/>
      </c>
      <c r="G38" s="164" t="str">
        <f>IF(C38="","",TEST!J35)</f>
        <v/>
      </c>
      <c r="H38" s="202" t="str">
        <f t="shared" si="0"/>
        <v/>
      </c>
      <c r="J38" s="174">
        <v>31</v>
      </c>
      <c r="K38" s="170" t="s">
        <v>62</v>
      </c>
      <c r="L38" s="168" t="s">
        <v>62</v>
      </c>
      <c r="M38" s="169" t="s">
        <v>62</v>
      </c>
      <c r="N38" s="169" t="s">
        <v>62</v>
      </c>
      <c r="O38" s="169" t="s">
        <v>62</v>
      </c>
      <c r="P38" s="204" t="s">
        <v>62</v>
      </c>
      <c r="Q38" s="328" t="s">
        <v>62</v>
      </c>
      <c r="R38" s="335"/>
    </row>
    <row r="39" spans="1:18" ht="12.75" customHeight="1" x14ac:dyDescent="0.2">
      <c r="B39" s="143">
        <f>Start!C38</f>
        <v>32</v>
      </c>
      <c r="C39" s="145" t="str">
        <f>IF(Start!D38="","",Start!D38)</f>
        <v/>
      </c>
      <c r="D39" s="155" t="str">
        <f>IF($C39="","",IF(V.l.ZPV!$C$6="","0",IF(ISNA(MATCH($C39,ZPVOblN,0)),COUNTIF(ZPVOblT,".")+1,LOOKUP($C39,ZPVOblN,ZPVOblD))))</f>
        <v/>
      </c>
      <c r="E39" s="156" t="str">
        <f>IF($C39="","",LOOKUP($C39,'DV - P'!$Y$1:$Y$50,'DV - P'!$Z$1:$Z$50))</f>
        <v/>
      </c>
      <c r="F39" s="156" t="str">
        <f>IF($C39="","",LOOKUP($C39,'PJ - P'!$Y$1:$Y$50,'PJ - P'!$Z$1:$Z$50))</f>
        <v/>
      </c>
      <c r="G39" s="156" t="str">
        <f>IF(C39="","",TEST!J36)</f>
        <v/>
      </c>
      <c r="H39" s="201" t="str">
        <f t="shared" si="0"/>
        <v/>
      </c>
      <c r="J39" s="172">
        <v>32</v>
      </c>
      <c r="K39" s="595" t="s">
        <v>62</v>
      </c>
      <c r="L39" s="597" t="s">
        <v>62</v>
      </c>
      <c r="M39" s="156" t="s">
        <v>62</v>
      </c>
      <c r="N39" s="156" t="s">
        <v>62</v>
      </c>
      <c r="O39" s="156" t="s">
        <v>62</v>
      </c>
      <c r="P39" s="201" t="s">
        <v>62</v>
      </c>
      <c r="Q39" s="328" t="s">
        <v>62</v>
      </c>
      <c r="R39" s="335"/>
    </row>
    <row r="40" spans="1:18" ht="12.75" customHeight="1" x14ac:dyDescent="0.2">
      <c r="B40" s="147">
        <f>Start!C39</f>
        <v>33</v>
      </c>
      <c r="C40" s="142" t="str">
        <f>IF(Start!D39="","",Start!D39)</f>
        <v/>
      </c>
      <c r="D40" s="163" t="str">
        <f>IF($C40="","",IF(V.l.ZPV!$C$6="","0",IF(ISNA(MATCH($C40,ZPVOblN,0)),COUNTIF(ZPVOblT,".")+1,LOOKUP($C40,ZPVOblN,ZPVOblD))))</f>
        <v/>
      </c>
      <c r="E40" s="164" t="str">
        <f>IF($C40="","",LOOKUP($C40,'DV - P'!$Y$1:$Y$50,'DV - P'!$Z$1:$Z$50))</f>
        <v/>
      </c>
      <c r="F40" s="164" t="str">
        <f>IF($C40="","",LOOKUP($C40,'PJ - P'!$Y$1:$Y$50,'PJ - P'!$Z$1:$Z$50))</f>
        <v/>
      </c>
      <c r="G40" s="164" t="str">
        <f>IF(C40="","",TEST!J37)</f>
        <v/>
      </c>
      <c r="H40" s="202" t="str">
        <f t="shared" si="0"/>
        <v/>
      </c>
      <c r="J40" s="174">
        <v>33</v>
      </c>
      <c r="K40" s="170" t="s">
        <v>62</v>
      </c>
      <c r="L40" s="168" t="s">
        <v>62</v>
      </c>
      <c r="M40" s="169" t="s">
        <v>62</v>
      </c>
      <c r="N40" s="169" t="s">
        <v>62</v>
      </c>
      <c r="O40" s="169" t="s">
        <v>62</v>
      </c>
      <c r="P40" s="204" t="s">
        <v>62</v>
      </c>
      <c r="Q40" s="328" t="s">
        <v>62</v>
      </c>
      <c r="R40" s="335"/>
    </row>
    <row r="41" spans="1:18" ht="12.75" customHeight="1" x14ac:dyDescent="0.2">
      <c r="B41" s="143">
        <f>Start!C40</f>
        <v>34</v>
      </c>
      <c r="C41" s="145" t="str">
        <f>IF(Start!D40="","",Start!D40)</f>
        <v/>
      </c>
      <c r="D41" s="155" t="str">
        <f>IF($C41="","",IF(V.l.ZPV!$C$6="","0",IF(ISNA(MATCH($C41,ZPVOblN,0)),COUNTIF(ZPVOblT,".")+1,LOOKUP($C41,ZPVOblN,ZPVOblD))))</f>
        <v/>
      </c>
      <c r="E41" s="156" t="str">
        <f>IF($C41="","",LOOKUP($C41,'DV - P'!$Y$1:$Y$50,'DV - P'!$Z$1:$Z$50))</f>
        <v/>
      </c>
      <c r="F41" s="156" t="str">
        <f>IF($C41="","",LOOKUP($C41,'PJ - P'!$Y$1:$Y$50,'PJ - P'!$Z$1:$Z$50))</f>
        <v/>
      </c>
      <c r="G41" s="156" t="str">
        <f>IF(C41="","",TEST!J38)</f>
        <v/>
      </c>
      <c r="H41" s="201" t="str">
        <f t="shared" si="0"/>
        <v/>
      </c>
      <c r="J41" s="172">
        <v>34</v>
      </c>
      <c r="K41" s="595" t="s">
        <v>62</v>
      </c>
      <c r="L41" s="597" t="s">
        <v>62</v>
      </c>
      <c r="M41" s="156" t="s">
        <v>62</v>
      </c>
      <c r="N41" s="156" t="s">
        <v>62</v>
      </c>
      <c r="O41" s="156" t="s">
        <v>62</v>
      </c>
      <c r="P41" s="201" t="s">
        <v>62</v>
      </c>
      <c r="Q41" s="328" t="s">
        <v>62</v>
      </c>
      <c r="R41" s="335"/>
    </row>
    <row r="42" spans="1:18" ht="12.75" customHeight="1" x14ac:dyDescent="0.2">
      <c r="B42" s="51">
        <f>Start!C41</f>
        <v>35</v>
      </c>
      <c r="C42" s="54" t="str">
        <f>IF(Start!D41="","",Start!D41)</f>
        <v/>
      </c>
      <c r="D42" s="161" t="str">
        <f>IF($C42="","",IF(V.l.ZPV!$C$6="","0",IF(ISNA(MATCH($C42,ZPVOblN,0)),COUNTIF(ZPVOblT,".")+1,LOOKUP($C42,ZPVOblN,ZPVOblD))))</f>
        <v/>
      </c>
      <c r="E42" s="162" t="str">
        <f>IF($C42="","",LOOKUP($C42,'DV - P'!$Y$1:$Y$50,'DV - P'!$Z$1:$Z$50))</f>
        <v/>
      </c>
      <c r="F42" s="162" t="str">
        <f>IF($C42="","",LOOKUP($C42,'PJ - P'!$Y$1:$Y$50,'PJ - P'!$Z$1:$Z$50))</f>
        <v/>
      </c>
      <c r="G42" s="162" t="str">
        <f>IF(C42="","",TEST!J39)</f>
        <v/>
      </c>
      <c r="H42" s="200" t="str">
        <f t="shared" si="0"/>
        <v/>
      </c>
      <c r="J42" s="182">
        <v>35</v>
      </c>
      <c r="K42" s="132" t="s">
        <v>62</v>
      </c>
      <c r="L42" s="176" t="s">
        <v>62</v>
      </c>
      <c r="M42" s="177" t="s">
        <v>62</v>
      </c>
      <c r="N42" s="177" t="s">
        <v>62</v>
      </c>
      <c r="O42" s="177" t="s">
        <v>62</v>
      </c>
      <c r="P42" s="207" t="s">
        <v>62</v>
      </c>
      <c r="Q42" s="328" t="s">
        <v>62</v>
      </c>
      <c r="R42" s="335"/>
    </row>
    <row r="43" spans="1:18" ht="12.75" customHeight="1" x14ac:dyDescent="0.2">
      <c r="B43" s="144">
        <f>Start!C42</f>
        <v>36</v>
      </c>
      <c r="C43" s="146" t="str">
        <f>IF(Start!D42="","",Start!D42)</f>
        <v/>
      </c>
      <c r="D43" s="165" t="str">
        <f>IF($C43="","",IF(V.l.ZPV!$C$6="","0",IF(ISNA(MATCH($C43,ZPVOblN,0)),COUNTIF(ZPVOblT,".")+1,LOOKUP($C43,ZPVOblN,ZPVOblD))))</f>
        <v/>
      </c>
      <c r="E43" s="166" t="str">
        <f>IF($C43="","",LOOKUP($C43,'DV - P'!$Y$1:$Y$50,'DV - P'!$Z$1:$Z$50))</f>
        <v/>
      </c>
      <c r="F43" s="166" t="str">
        <f>IF($C43="","",LOOKUP($C43,'PJ - P'!$Y$1:$Y$50,'PJ - P'!$Z$1:$Z$50))</f>
        <v/>
      </c>
      <c r="G43" s="166" t="str">
        <f>IF(C43="","",TEST!J40)</f>
        <v/>
      </c>
      <c r="H43" s="203" t="str">
        <f t="shared" si="0"/>
        <v/>
      </c>
      <c r="J43" s="173">
        <v>36</v>
      </c>
      <c r="K43" s="596" t="s">
        <v>62</v>
      </c>
      <c r="L43" s="598" t="s">
        <v>62</v>
      </c>
      <c r="M43" s="166" t="s">
        <v>62</v>
      </c>
      <c r="N43" s="166" t="s">
        <v>62</v>
      </c>
      <c r="O43" s="166" t="s">
        <v>62</v>
      </c>
      <c r="P43" s="203" t="s">
        <v>62</v>
      </c>
      <c r="Q43" s="328" t="s">
        <v>62</v>
      </c>
      <c r="R43" s="335"/>
    </row>
    <row r="44" spans="1:18" ht="12.75" customHeight="1" x14ac:dyDescent="0.2">
      <c r="B44" s="51">
        <f>Start!C43</f>
        <v>37</v>
      </c>
      <c r="C44" s="54" t="str">
        <f>IF(Start!D43="","",Start!D43)</f>
        <v/>
      </c>
      <c r="D44" s="161" t="str">
        <f>IF($C44="","",IF(V.l.ZPV!$C$6="","0",IF(ISNA(MATCH($C44,ZPVOblN,0)),COUNTIF(ZPVOblT,".")+1,LOOKUP($C44,ZPVOblN,ZPVOblD))))</f>
        <v/>
      </c>
      <c r="E44" s="162" t="str">
        <f>IF($C44="","",LOOKUP($C44,'DV - P'!$Y$1:$Y$50,'DV - P'!$Z$1:$Z$50))</f>
        <v/>
      </c>
      <c r="F44" s="162" t="str">
        <f>IF($C44="","",LOOKUP($C44,'PJ - P'!$Y$1:$Y$50,'PJ - P'!$Z$1:$Z$50))</f>
        <v/>
      </c>
      <c r="G44" s="162" t="str">
        <f>IF(C44="","",TEST!J41)</f>
        <v/>
      </c>
      <c r="H44" s="200" t="str">
        <f t="shared" si="0"/>
        <v/>
      </c>
      <c r="J44" s="182">
        <v>37</v>
      </c>
      <c r="K44" s="132" t="s">
        <v>62</v>
      </c>
      <c r="L44" s="176" t="s">
        <v>62</v>
      </c>
      <c r="M44" s="177" t="s">
        <v>62</v>
      </c>
      <c r="N44" s="177" t="s">
        <v>62</v>
      </c>
      <c r="O44" s="177" t="s">
        <v>62</v>
      </c>
      <c r="P44" s="207" t="s">
        <v>62</v>
      </c>
      <c r="Q44" s="328" t="s">
        <v>62</v>
      </c>
      <c r="R44" s="335"/>
    </row>
    <row r="45" spans="1:18" ht="12.75" customHeight="1" x14ac:dyDescent="0.2">
      <c r="B45" s="74">
        <f>Start!C44</f>
        <v>38</v>
      </c>
      <c r="C45" s="75" t="str">
        <f>IF(Start!D44="","",Start!D44)</f>
        <v/>
      </c>
      <c r="D45" s="159" t="str">
        <f>IF($C45="","",IF(V.l.ZPV!$C$6="","0",IF(ISNA(MATCH($C45,ZPVOblN,0)),COUNTIF(ZPVOblT,".")+1,LOOKUP($C45,ZPVOblN,ZPVOblD))))</f>
        <v/>
      </c>
      <c r="E45" s="160" t="str">
        <f>IF($C45="","",LOOKUP($C45,'DV - P'!$Y$1:$Y$50,'DV - P'!$Z$1:$Z$50))</f>
        <v/>
      </c>
      <c r="F45" s="160" t="str">
        <f>IF($C45="","",LOOKUP($C45,'PJ - P'!$Y$1:$Y$50,'PJ - P'!$Z$1:$Z$50))</f>
        <v/>
      </c>
      <c r="G45" s="160" t="str">
        <f>IF(C45="","",TEST!J42)</f>
        <v/>
      </c>
      <c r="H45" s="199" t="str">
        <f t="shared" si="0"/>
        <v/>
      </c>
      <c r="J45" s="171">
        <v>38</v>
      </c>
      <c r="K45" s="75" t="s">
        <v>62</v>
      </c>
      <c r="L45" s="159" t="s">
        <v>62</v>
      </c>
      <c r="M45" s="160" t="s">
        <v>62</v>
      </c>
      <c r="N45" s="160" t="s">
        <v>62</v>
      </c>
      <c r="O45" s="160" t="s">
        <v>62</v>
      </c>
      <c r="P45" s="199" t="s">
        <v>62</v>
      </c>
      <c r="Q45" s="328" t="s">
        <v>62</v>
      </c>
      <c r="R45" s="335"/>
    </row>
    <row r="46" spans="1:18" ht="12.75" customHeight="1" x14ac:dyDescent="0.2">
      <c r="A46" s="8"/>
      <c r="B46" s="51">
        <f>Start!C45</f>
        <v>39</v>
      </c>
      <c r="C46" s="54" t="str">
        <f>IF(Start!D45="","",Start!D45)</f>
        <v/>
      </c>
      <c r="D46" s="161" t="str">
        <f>IF($C46="","",IF(V.l.ZPV!$C$6="","0",IF(ISNA(MATCH($C46,ZPVOblN,0)),COUNTIF(ZPVOblT,".")+1,LOOKUP($C46,ZPVOblN,ZPVOblD))))</f>
        <v/>
      </c>
      <c r="E46" s="162" t="str">
        <f>IF($C46="","",LOOKUP($C46,'DV - P'!$Y$1:$Y$50,'DV - P'!$Z$1:$Z$50))</f>
        <v/>
      </c>
      <c r="F46" s="162" t="str">
        <f>IF($C46="","",LOOKUP($C46,'PJ - P'!$Y$1:$Y$50,'PJ - P'!$Z$1:$Z$50))</f>
        <v/>
      </c>
      <c r="G46" s="162" t="str">
        <f>IF(C46="","",TEST!J43)</f>
        <v/>
      </c>
      <c r="H46" s="200" t="str">
        <f t="shared" si="0"/>
        <v/>
      </c>
      <c r="J46" s="182">
        <v>39</v>
      </c>
      <c r="K46" s="132" t="s">
        <v>62</v>
      </c>
      <c r="L46" s="176" t="s">
        <v>62</v>
      </c>
      <c r="M46" s="177" t="s">
        <v>62</v>
      </c>
      <c r="N46" s="177" t="s">
        <v>62</v>
      </c>
      <c r="O46" s="177" t="s">
        <v>62</v>
      </c>
      <c r="P46" s="207" t="s">
        <v>62</v>
      </c>
      <c r="Q46" s="328">
        <v>0</v>
      </c>
      <c r="R46" s="335"/>
    </row>
    <row r="47" spans="1:18" ht="12.75" customHeight="1" x14ac:dyDescent="0.2">
      <c r="B47" s="74">
        <f>Start!C46</f>
        <v>40</v>
      </c>
      <c r="C47" s="75" t="str">
        <f>IF(Start!D46="","",Start!D46)</f>
        <v/>
      </c>
      <c r="D47" s="159" t="str">
        <f>IF($C47="","",IF(V.l.ZPV!$C$6="","0",IF(ISNA(MATCH($C47,ZPVOblN,0)),COUNTIF(ZPVOblT,".")+1,LOOKUP($C47,ZPVOblN,ZPVOblD))))</f>
        <v/>
      </c>
      <c r="E47" s="160" t="str">
        <f>IF($C47="","",LOOKUP($C47,'DV - P'!$Y$1:$Y$50,'DV - P'!$Z$1:$Z$50))</f>
        <v/>
      </c>
      <c r="F47" s="160" t="str">
        <f>IF($C47="","",LOOKUP($C47,'PJ - P'!$Y$1:$Y$50,'PJ - P'!$Z$1:$Z$50))</f>
        <v/>
      </c>
      <c r="G47" s="160" t="str">
        <f>IF(C47="","",TEST!J44)</f>
        <v/>
      </c>
      <c r="H47" s="199" t="str">
        <f t="shared" si="0"/>
        <v/>
      </c>
      <c r="J47" s="171">
        <v>40</v>
      </c>
      <c r="K47" s="75" t="s">
        <v>62</v>
      </c>
      <c r="L47" s="159" t="s">
        <v>62</v>
      </c>
      <c r="M47" s="160" t="s">
        <v>62</v>
      </c>
      <c r="N47" s="160" t="s">
        <v>62</v>
      </c>
      <c r="O47" s="160" t="s">
        <v>62</v>
      </c>
      <c r="P47" s="199" t="s">
        <v>62</v>
      </c>
      <c r="Q47" s="328">
        <v>0</v>
      </c>
      <c r="R47" s="335"/>
    </row>
    <row r="48" spans="1:18" ht="12.75" customHeight="1" x14ac:dyDescent="0.2">
      <c r="B48" s="51">
        <f>Start!C47</f>
        <v>41</v>
      </c>
      <c r="C48" s="54" t="str">
        <f>IF(Start!D47="","",Start!D47)</f>
        <v/>
      </c>
      <c r="D48" s="161" t="str">
        <f>IF($C48="","",IF(V.l.ZPV!$C$6="","0",IF(ISNA(MATCH($C48,ZPVOblN,0)),COUNTIF(ZPVOblT,".")+1,LOOKUP($C48,ZPVOblN,ZPVOblD))))</f>
        <v/>
      </c>
      <c r="E48" s="162" t="str">
        <f>IF($C48="","",LOOKUP($C48,'DV - P'!$Y$1:$Y$50,'DV - P'!$Z$1:$Z$50))</f>
        <v/>
      </c>
      <c r="F48" s="162" t="str">
        <f>IF($C48="","",LOOKUP($C48,'PJ - P'!$Y$1:$Y$50,'PJ - P'!$Z$1:$Z$50))</f>
        <v/>
      </c>
      <c r="G48" s="162" t="str">
        <f>IF(C48="","",TEST!J45)</f>
        <v/>
      </c>
      <c r="H48" s="200" t="str">
        <f t="shared" si="0"/>
        <v/>
      </c>
      <c r="J48" s="182">
        <v>41</v>
      </c>
      <c r="K48" s="132" t="s">
        <v>62</v>
      </c>
      <c r="L48" s="176" t="s">
        <v>62</v>
      </c>
      <c r="M48" s="177" t="s">
        <v>62</v>
      </c>
      <c r="N48" s="177" t="s">
        <v>62</v>
      </c>
      <c r="O48" s="177" t="s">
        <v>62</v>
      </c>
      <c r="P48" s="207" t="s">
        <v>62</v>
      </c>
      <c r="Q48" s="328">
        <v>0</v>
      </c>
      <c r="R48" s="335"/>
    </row>
    <row r="49" spans="2:18" ht="12.75" customHeight="1" x14ac:dyDescent="0.2">
      <c r="B49" s="74">
        <f>Start!C48</f>
        <v>42</v>
      </c>
      <c r="C49" s="75" t="str">
        <f>IF(Start!D48="","",Start!D48)</f>
        <v/>
      </c>
      <c r="D49" s="159" t="str">
        <f>IF($C49="","",IF(V.l.ZPV!$C$6="","0",IF(ISNA(MATCH($C49,ZPVOblN,0)),COUNTIF(ZPVOblT,".")+1,LOOKUP($C49,ZPVOblN,ZPVOblD))))</f>
        <v/>
      </c>
      <c r="E49" s="160" t="str">
        <f>IF($C49="","",LOOKUP($C49,'DV - P'!$Y$1:$Y$50,'DV - P'!$Z$1:$Z$50))</f>
        <v/>
      </c>
      <c r="F49" s="160" t="str">
        <f>IF($C49="","",LOOKUP($C49,'PJ - P'!$Y$1:$Y$50,'PJ - P'!$Z$1:$Z$50))</f>
        <v/>
      </c>
      <c r="G49" s="160" t="str">
        <f>IF(C49="","",TEST!J46)</f>
        <v/>
      </c>
      <c r="H49" s="199" t="str">
        <f t="shared" si="0"/>
        <v/>
      </c>
      <c r="J49" s="171">
        <v>42</v>
      </c>
      <c r="K49" s="75" t="s">
        <v>62</v>
      </c>
      <c r="L49" s="159" t="s">
        <v>62</v>
      </c>
      <c r="M49" s="160" t="s">
        <v>62</v>
      </c>
      <c r="N49" s="160" t="s">
        <v>62</v>
      </c>
      <c r="O49" s="160" t="s">
        <v>62</v>
      </c>
      <c r="P49" s="199" t="s">
        <v>62</v>
      </c>
      <c r="Q49" s="328">
        <v>0</v>
      </c>
      <c r="R49" s="335"/>
    </row>
    <row r="50" spans="2:18" ht="12.75" customHeight="1" x14ac:dyDescent="0.2">
      <c r="B50" s="51">
        <f>Start!C49</f>
        <v>43</v>
      </c>
      <c r="C50" s="54" t="str">
        <f>IF(Start!D49="","",Start!D49)</f>
        <v/>
      </c>
      <c r="D50" s="161" t="str">
        <f>IF($C50="","",IF(V.l.ZPV!$C$6="","0",IF(ISNA(MATCH($C50,ZPVOblN,0)),COUNTIF(ZPVOblT,".")+1,LOOKUP($C50,ZPVOblN,ZPVOblD))))</f>
        <v/>
      </c>
      <c r="E50" s="162" t="str">
        <f>IF($C50="","",LOOKUP($C50,'DV - P'!$Y$1:$Y$50,'DV - P'!$Z$1:$Z$50))</f>
        <v/>
      </c>
      <c r="F50" s="162" t="str">
        <f>IF($C50="","",LOOKUP($C50,'PJ - P'!$Y$1:$Y$50,'PJ - P'!$Z$1:$Z$50))</f>
        <v/>
      </c>
      <c r="G50" s="162" t="str">
        <f>IF(C50="","",TEST!J47)</f>
        <v/>
      </c>
      <c r="H50" s="200" t="str">
        <f t="shared" si="0"/>
        <v/>
      </c>
      <c r="J50" s="182">
        <v>43</v>
      </c>
      <c r="K50" s="132" t="s">
        <v>62</v>
      </c>
      <c r="L50" s="176" t="s">
        <v>62</v>
      </c>
      <c r="M50" s="177" t="s">
        <v>62</v>
      </c>
      <c r="N50" s="177" t="s">
        <v>62</v>
      </c>
      <c r="O50" s="177" t="s">
        <v>62</v>
      </c>
      <c r="P50" s="207" t="s">
        <v>62</v>
      </c>
      <c r="Q50" s="328" t="s">
        <v>62</v>
      </c>
      <c r="R50" s="335"/>
    </row>
    <row r="51" spans="2:18" ht="12.75" customHeight="1" x14ac:dyDescent="0.2">
      <c r="B51" s="74">
        <f>Start!C50</f>
        <v>44</v>
      </c>
      <c r="C51" s="75" t="str">
        <f>IF(Start!D50="","",Start!D50)</f>
        <v/>
      </c>
      <c r="D51" s="159" t="str">
        <f>IF($C51="","",IF(V.l.ZPV!$C$6="","0",IF(ISNA(MATCH($C51,ZPVOblN,0)),COUNTIF(ZPVOblT,".")+1,LOOKUP($C51,ZPVOblN,ZPVOblD))))</f>
        <v/>
      </c>
      <c r="E51" s="160" t="str">
        <f>IF($C51="","",LOOKUP($C51,'DV - P'!$Y$1:$Y$50,'DV - P'!$Z$1:$Z$50))</f>
        <v/>
      </c>
      <c r="F51" s="160" t="str">
        <f>IF($C51="","",LOOKUP($C51,'PJ - P'!$Y$1:$Y$50,'PJ - P'!$Z$1:$Z$50))</f>
        <v/>
      </c>
      <c r="G51" s="160" t="str">
        <f>IF(C51="","",TEST!J48)</f>
        <v/>
      </c>
      <c r="H51" s="199" t="str">
        <f t="shared" si="0"/>
        <v/>
      </c>
      <c r="J51" s="171">
        <v>44</v>
      </c>
      <c r="K51" s="75" t="s">
        <v>62</v>
      </c>
      <c r="L51" s="159" t="s">
        <v>62</v>
      </c>
      <c r="M51" s="160" t="s">
        <v>62</v>
      </c>
      <c r="N51" s="160" t="s">
        <v>62</v>
      </c>
      <c r="O51" s="160" t="s">
        <v>62</v>
      </c>
      <c r="P51" s="199" t="s">
        <v>62</v>
      </c>
      <c r="Q51" s="328" t="s">
        <v>62</v>
      </c>
      <c r="R51" s="335"/>
    </row>
    <row r="52" spans="2:18" ht="12.75" customHeight="1" x14ac:dyDescent="0.2">
      <c r="B52" s="51">
        <f>Start!C51</f>
        <v>45</v>
      </c>
      <c r="C52" s="54" t="str">
        <f>IF(Start!D51="","",Start!D51)</f>
        <v/>
      </c>
      <c r="D52" s="161" t="str">
        <f>IF($C52="","",IF(V.l.ZPV!$C$6="","0",IF(ISNA(MATCH($C52,ZPVOblN,0)),COUNTIF(ZPVOblT,".")+1,LOOKUP($C52,ZPVOblN,ZPVOblD))))</f>
        <v/>
      </c>
      <c r="E52" s="162" t="str">
        <f>IF($C52="","",LOOKUP($C52,'DV - P'!$Y$1:$Y$50,'DV - P'!$Z$1:$Z$50))</f>
        <v/>
      </c>
      <c r="F52" s="162" t="str">
        <f>IF($C52="","",LOOKUP($C52,'PJ - P'!$Y$1:$Y$50,'PJ - P'!$Z$1:$Z$50))</f>
        <v/>
      </c>
      <c r="G52" s="162" t="str">
        <f>IF(C52="","",TEST!J49)</f>
        <v/>
      </c>
      <c r="H52" s="200" t="str">
        <f t="shared" si="0"/>
        <v/>
      </c>
      <c r="J52" s="182">
        <v>45</v>
      </c>
      <c r="K52" s="132" t="s">
        <v>62</v>
      </c>
      <c r="L52" s="176" t="s">
        <v>62</v>
      </c>
      <c r="M52" s="177" t="s">
        <v>62</v>
      </c>
      <c r="N52" s="177" t="s">
        <v>62</v>
      </c>
      <c r="O52" s="177" t="s">
        <v>62</v>
      </c>
      <c r="P52" s="207" t="s">
        <v>62</v>
      </c>
      <c r="Q52" s="328" t="s">
        <v>62</v>
      </c>
      <c r="R52" s="335"/>
    </row>
    <row r="53" spans="2:18" ht="12.75" customHeight="1" x14ac:dyDescent="0.2">
      <c r="B53" s="143">
        <f>Start!C52</f>
        <v>46</v>
      </c>
      <c r="C53" s="145" t="str">
        <f>IF(Start!D52="","",Start!D52)</f>
        <v/>
      </c>
      <c r="D53" s="155" t="str">
        <f>IF($C53="","",IF(V.l.ZPV!$C$6="","0",IF(ISNA(MATCH($C53,ZPVOblN,0)),COUNTIF(ZPVOblT,".")+1,LOOKUP($C53,ZPVOblN,ZPVOblD))))</f>
        <v/>
      </c>
      <c r="E53" s="156" t="str">
        <f>IF($C53="","",LOOKUP($C53,'DV - P'!$Y$1:$Y$50,'DV - P'!$Z$1:$Z$50))</f>
        <v/>
      </c>
      <c r="F53" s="156" t="str">
        <f>IF($C53="","",LOOKUP($C53,'PJ - P'!$Y$1:$Y$50,'PJ - P'!$Z$1:$Z$50))</f>
        <v/>
      </c>
      <c r="G53" s="156" t="str">
        <f>IF(C53="","",TEST!J50)</f>
        <v/>
      </c>
      <c r="H53" s="201" t="str">
        <f t="shared" si="0"/>
        <v/>
      </c>
      <c r="J53" s="172">
        <v>46</v>
      </c>
      <c r="K53" s="595" t="s">
        <v>62</v>
      </c>
      <c r="L53" s="597" t="s">
        <v>62</v>
      </c>
      <c r="M53" s="156" t="s">
        <v>62</v>
      </c>
      <c r="N53" s="156" t="s">
        <v>62</v>
      </c>
      <c r="O53" s="156" t="s">
        <v>62</v>
      </c>
      <c r="P53" s="201" t="s">
        <v>62</v>
      </c>
      <c r="Q53" s="328" t="s">
        <v>62</v>
      </c>
      <c r="R53" s="335"/>
    </row>
    <row r="54" spans="2:18" ht="12.75" customHeight="1" x14ac:dyDescent="0.2">
      <c r="B54" s="147">
        <f>Start!C53</f>
        <v>47</v>
      </c>
      <c r="C54" s="142" t="str">
        <f>IF(Start!D53="","",Start!D53)</f>
        <v/>
      </c>
      <c r="D54" s="163" t="str">
        <f>IF($C54="","",IF(V.l.ZPV!$C$6="","0",IF(ISNA(MATCH($C54,ZPVOblN,0)),COUNTIF(ZPVOblT,".")+1,LOOKUP($C54,ZPVOblN,ZPVOblD))))</f>
        <v/>
      </c>
      <c r="E54" s="164" t="str">
        <f>IF($C54="","",LOOKUP($C54,'DV - P'!$Y$1:$Y$50,'DV - P'!$Z$1:$Z$50))</f>
        <v/>
      </c>
      <c r="F54" s="164" t="str">
        <f>IF($C54="","",LOOKUP($C54,'PJ - P'!$Y$1:$Y$50,'PJ - P'!$Z$1:$Z$50))</f>
        <v/>
      </c>
      <c r="G54" s="164" t="str">
        <f>IF(C54="","",TEST!J51)</f>
        <v/>
      </c>
      <c r="H54" s="202" t="str">
        <f t="shared" si="0"/>
        <v/>
      </c>
      <c r="J54" s="174">
        <v>47</v>
      </c>
      <c r="K54" s="170" t="s">
        <v>62</v>
      </c>
      <c r="L54" s="168" t="s">
        <v>62</v>
      </c>
      <c r="M54" s="169" t="s">
        <v>62</v>
      </c>
      <c r="N54" s="169" t="s">
        <v>62</v>
      </c>
      <c r="O54" s="169" t="s">
        <v>62</v>
      </c>
      <c r="P54" s="204" t="s">
        <v>62</v>
      </c>
      <c r="Q54" s="328" t="s">
        <v>62</v>
      </c>
      <c r="R54" s="335"/>
    </row>
    <row r="55" spans="2:18" ht="12.75" customHeight="1" x14ac:dyDescent="0.2">
      <c r="B55" s="143">
        <f>Start!C54</f>
        <v>48</v>
      </c>
      <c r="C55" s="145" t="str">
        <f>IF(Start!D54="","",Start!D54)</f>
        <v/>
      </c>
      <c r="D55" s="155" t="str">
        <f>IF($C55="","",IF(V.l.ZPV!$C$6="","0",IF(ISNA(MATCH($C55,ZPVOblN,0)),COUNTIF(ZPVOblT,".")+1,LOOKUP($C55,ZPVOblN,ZPVOblD))))</f>
        <v/>
      </c>
      <c r="E55" s="156" t="str">
        <f>IF($C55="","",LOOKUP($C55,'DV - P'!$Y$1:$Y$50,'DV - P'!$Z$1:$Z$50))</f>
        <v/>
      </c>
      <c r="F55" s="156" t="str">
        <f>IF($C55="","",LOOKUP($C55,'PJ - P'!$Y$1:$Y$50,'PJ - P'!$Z$1:$Z$50))</f>
        <v/>
      </c>
      <c r="G55" s="156" t="str">
        <f>IF(C55="","",TEST!J52)</f>
        <v/>
      </c>
      <c r="H55" s="201" t="str">
        <f t="shared" si="0"/>
        <v/>
      </c>
      <c r="J55" s="172">
        <v>48</v>
      </c>
      <c r="K55" s="595" t="s">
        <v>62</v>
      </c>
      <c r="L55" s="597" t="s">
        <v>62</v>
      </c>
      <c r="M55" s="156" t="s">
        <v>62</v>
      </c>
      <c r="N55" s="156" t="s">
        <v>62</v>
      </c>
      <c r="O55" s="156" t="s">
        <v>62</v>
      </c>
      <c r="P55" s="201" t="s">
        <v>62</v>
      </c>
      <c r="Q55" s="328" t="s">
        <v>62</v>
      </c>
      <c r="R55" s="335"/>
    </row>
    <row r="56" spans="2:18" ht="12.75" customHeight="1" x14ac:dyDescent="0.2">
      <c r="B56" s="147">
        <f>Start!C55</f>
        <v>49</v>
      </c>
      <c r="C56" s="142" t="str">
        <f>IF(Start!D55="","",Start!D55)</f>
        <v/>
      </c>
      <c r="D56" s="163" t="str">
        <f>IF($C56="","",IF(V.l.ZPV!$C$6="","0",IF(ISNA(MATCH($C56,ZPVOblN,0)),COUNTIF(ZPVOblT,".")+1,LOOKUP($C56,ZPVOblN,ZPVOblD))))</f>
        <v/>
      </c>
      <c r="E56" s="164" t="str">
        <f>IF($C56="","",LOOKUP($C56,'DV - P'!$Y$1:$Y$50,'DV - P'!$Z$1:$Z$50))</f>
        <v/>
      </c>
      <c r="F56" s="164" t="str">
        <f>IF($C56="","",LOOKUP($C56,'PJ - P'!$Y$1:$Y$50,'PJ - P'!$Z$1:$Z$50))</f>
        <v/>
      </c>
      <c r="G56" s="164" t="str">
        <f>IF(C56="","",TEST!J53)</f>
        <v/>
      </c>
      <c r="H56" s="202" t="str">
        <f t="shared" si="0"/>
        <v/>
      </c>
      <c r="J56" s="174">
        <v>49</v>
      </c>
      <c r="K56" s="170" t="s">
        <v>62</v>
      </c>
      <c r="L56" s="168" t="s">
        <v>62</v>
      </c>
      <c r="M56" s="169" t="s">
        <v>62</v>
      </c>
      <c r="N56" s="169" t="s">
        <v>62</v>
      </c>
      <c r="O56" s="169" t="s">
        <v>62</v>
      </c>
      <c r="P56" s="204" t="s">
        <v>62</v>
      </c>
      <c r="Q56" s="328" t="s">
        <v>62</v>
      </c>
      <c r="R56" s="335"/>
    </row>
    <row r="57" spans="2:18" ht="12.75" customHeight="1" thickBot="1" x14ac:dyDescent="0.25">
      <c r="B57" s="536">
        <f>Start!C56</f>
        <v>50</v>
      </c>
      <c r="C57" s="539" t="str">
        <f>IF(Start!D56="","",Start!D56)</f>
        <v/>
      </c>
      <c r="D57" s="540" t="str">
        <f>IF($C57="","",IF(V.l.ZPV!$C$6="","0",IF(ISNA(MATCH($C57,ZPVOblN,0)),COUNTIF(ZPVOblT,".")+1,LOOKUP($C57,ZPVOblN,ZPVOblD))))</f>
        <v/>
      </c>
      <c r="E57" s="541" t="str">
        <f>IF($C57="","",LOOKUP($C57,'DV - P'!$Y$1:$Y$50,'DV - P'!$Z$1:$Z$50))</f>
        <v/>
      </c>
      <c r="F57" s="541" t="str">
        <f>IF($C57="","",LOOKUP($C57,'PJ - P'!$Y$1:$Y$50,'PJ - P'!$Z$1:$Z$50))</f>
        <v/>
      </c>
      <c r="G57" s="541" t="str">
        <f>IF(C57="","",TEST!J54)</f>
        <v/>
      </c>
      <c r="H57" s="542" t="str">
        <f t="shared" si="0"/>
        <v/>
      </c>
      <c r="J57" s="549">
        <v>50</v>
      </c>
      <c r="K57" s="539" t="s">
        <v>62</v>
      </c>
      <c r="L57" s="540" t="s">
        <v>62</v>
      </c>
      <c r="M57" s="541" t="s">
        <v>62</v>
      </c>
      <c r="N57" s="541" t="s">
        <v>62</v>
      </c>
      <c r="O57" s="541" t="s">
        <v>62</v>
      </c>
      <c r="P57" s="542" t="s">
        <v>62</v>
      </c>
      <c r="Q57" s="328" t="s">
        <v>62</v>
      </c>
      <c r="R57" s="335"/>
    </row>
    <row r="58" spans="2:18" ht="12.75" customHeight="1" x14ac:dyDescent="0.2">
      <c r="J58" s="333"/>
      <c r="K58" s="333"/>
      <c r="L58" s="333"/>
      <c r="M58" s="333"/>
      <c r="N58" s="333"/>
      <c r="O58" s="333"/>
      <c r="P58" s="292"/>
    </row>
    <row r="59" spans="2:18" ht="12.75" customHeight="1" x14ac:dyDescent="0.2">
      <c r="J59" s="333"/>
      <c r="K59" s="333"/>
      <c r="L59" s="333"/>
      <c r="M59" s="333"/>
      <c r="N59" s="333"/>
      <c r="O59" s="333"/>
      <c r="P59" s="292"/>
    </row>
    <row r="60" spans="2:18" ht="12.75" customHeight="1" x14ac:dyDescent="0.2">
      <c r="J60" s="333"/>
      <c r="K60" s="333"/>
      <c r="L60" s="333"/>
      <c r="M60" s="333"/>
      <c r="N60" s="333"/>
      <c r="O60" s="333"/>
      <c r="P60" s="292"/>
    </row>
    <row r="61" spans="2:18" ht="12.75" customHeight="1" x14ac:dyDescent="0.2">
      <c r="J61" s="333"/>
      <c r="K61" s="333"/>
      <c r="L61" s="333"/>
      <c r="M61" s="333"/>
      <c r="N61" s="333"/>
      <c r="O61" s="333"/>
      <c r="P61" s="292"/>
    </row>
    <row r="62" spans="2:18" ht="12.75" customHeight="1" x14ac:dyDescent="0.2">
      <c r="J62" s="333"/>
      <c r="K62" s="333"/>
      <c r="L62" s="333"/>
      <c r="M62" s="333"/>
      <c r="N62" s="333"/>
      <c r="O62" s="333"/>
      <c r="P62" s="292"/>
    </row>
    <row r="63" spans="2:18" ht="12.75" customHeight="1" x14ac:dyDescent="0.2">
      <c r="J63" s="333"/>
      <c r="K63" s="333"/>
      <c r="L63" s="333"/>
      <c r="M63" s="333"/>
      <c r="N63" s="333"/>
      <c r="O63" s="333"/>
      <c r="P63" s="292"/>
    </row>
    <row r="64" spans="2:18" ht="12.75" customHeight="1" x14ac:dyDescent="0.2">
      <c r="J64" s="333"/>
      <c r="K64" s="333"/>
      <c r="L64" s="333"/>
      <c r="M64" s="333"/>
      <c r="N64" s="333"/>
      <c r="O64" s="333"/>
      <c r="P64" s="292"/>
    </row>
    <row r="65" spans="10:16" ht="12.75" customHeight="1" x14ac:dyDescent="0.2">
      <c r="J65" s="333"/>
      <c r="K65" s="333"/>
      <c r="L65" s="333"/>
      <c r="M65" s="333"/>
      <c r="N65" s="333"/>
      <c r="O65" s="333"/>
      <c r="P65" s="292"/>
    </row>
    <row r="66" spans="10:16" ht="12.75" customHeight="1" x14ac:dyDescent="0.2">
      <c r="J66" s="333"/>
      <c r="K66" s="333"/>
      <c r="L66" s="333"/>
      <c r="M66" s="333"/>
      <c r="N66" s="333"/>
      <c r="O66" s="333"/>
      <c r="P66" s="292"/>
    </row>
    <row r="67" spans="10:16" ht="12.75" customHeight="1" x14ac:dyDescent="0.2">
      <c r="J67" s="333"/>
      <c r="K67" s="333"/>
      <c r="L67" s="333"/>
      <c r="M67" s="333"/>
      <c r="N67" s="333"/>
      <c r="O67" s="333"/>
      <c r="P67" s="292"/>
    </row>
    <row r="68" spans="10:16" ht="12.75" customHeight="1" x14ac:dyDescent="0.2">
      <c r="J68" s="333"/>
      <c r="K68" s="333"/>
      <c r="L68" s="333"/>
      <c r="M68" s="333"/>
      <c r="N68" s="333"/>
      <c r="O68" s="333"/>
      <c r="P68" s="292"/>
    </row>
    <row r="69" spans="10:16" ht="12.75" customHeight="1" x14ac:dyDescent="0.2">
      <c r="J69" s="333"/>
      <c r="K69" s="333"/>
      <c r="L69" s="333"/>
      <c r="M69" s="333"/>
      <c r="N69" s="333"/>
      <c r="O69" s="333"/>
      <c r="P69" s="292"/>
    </row>
    <row r="70" spans="10:16" ht="12.75" customHeight="1" x14ac:dyDescent="0.2">
      <c r="J70" s="333"/>
      <c r="K70" s="333"/>
      <c r="L70" s="333"/>
      <c r="M70" s="333"/>
      <c r="N70" s="333"/>
      <c r="O70" s="333"/>
      <c r="P70" s="292"/>
    </row>
    <row r="71" spans="10:16" ht="12.75" customHeight="1" x14ac:dyDescent="0.2">
      <c r="J71" s="333"/>
      <c r="K71" s="333"/>
      <c r="L71" s="333"/>
      <c r="M71" s="333"/>
      <c r="N71" s="333"/>
      <c r="O71" s="333"/>
      <c r="P71" s="292"/>
    </row>
    <row r="72" spans="10:16" ht="12.75" customHeight="1" x14ac:dyDescent="0.2">
      <c r="J72" s="333"/>
      <c r="K72" s="333"/>
      <c r="L72" s="333"/>
      <c r="M72" s="333"/>
      <c r="N72" s="333"/>
      <c r="O72" s="333"/>
      <c r="P72" s="292"/>
    </row>
    <row r="73" spans="10:16" ht="12.75" customHeight="1" x14ac:dyDescent="0.2">
      <c r="J73" s="333"/>
      <c r="K73" s="333"/>
      <c r="L73" s="333"/>
      <c r="M73" s="333"/>
      <c r="N73" s="333"/>
      <c r="O73" s="333"/>
      <c r="P73" s="292"/>
    </row>
    <row r="74" spans="10:16" ht="12.75" customHeight="1" x14ac:dyDescent="0.2">
      <c r="J74" s="333"/>
      <c r="K74" s="333"/>
      <c r="L74" s="333"/>
      <c r="M74" s="333"/>
      <c r="N74" s="333"/>
      <c r="O74" s="333"/>
      <c r="P74" s="292"/>
    </row>
    <row r="75" spans="10:16" ht="12.75" customHeight="1" x14ac:dyDescent="0.2">
      <c r="J75" s="333"/>
      <c r="K75" s="333"/>
      <c r="L75" s="333"/>
      <c r="M75" s="333"/>
      <c r="N75" s="333"/>
      <c r="O75" s="333"/>
      <c r="P75" s="292"/>
    </row>
    <row r="76" spans="10:16" ht="12.75" customHeight="1" x14ac:dyDescent="0.2">
      <c r="J76" s="333"/>
      <c r="K76" s="333"/>
      <c r="L76" s="333"/>
      <c r="M76" s="333"/>
      <c r="N76" s="333"/>
      <c r="O76" s="333"/>
      <c r="P76" s="292"/>
    </row>
    <row r="77" spans="10:16" ht="12.75" customHeight="1" x14ac:dyDescent="0.2">
      <c r="J77" s="333"/>
      <c r="K77" s="333"/>
      <c r="L77" s="333"/>
      <c r="M77" s="333"/>
      <c r="N77" s="333"/>
      <c r="O77" s="333"/>
      <c r="P77" s="292"/>
    </row>
    <row r="78" spans="10:16" ht="12.75" customHeight="1" x14ac:dyDescent="0.2">
      <c r="J78" s="333"/>
      <c r="K78" s="333"/>
      <c r="L78" s="333"/>
      <c r="M78" s="333"/>
      <c r="N78" s="333"/>
      <c r="O78" s="333"/>
      <c r="P78" s="292"/>
    </row>
    <row r="79" spans="10:16" ht="12.75" customHeight="1" x14ac:dyDescent="0.2">
      <c r="J79" s="333"/>
      <c r="K79" s="333"/>
      <c r="L79" s="333"/>
      <c r="M79" s="333"/>
      <c r="N79" s="333"/>
      <c r="O79" s="333"/>
      <c r="P79" s="292"/>
    </row>
    <row r="80" spans="10:16" ht="12.75" customHeight="1" x14ac:dyDescent="0.2">
      <c r="J80" s="333"/>
      <c r="K80" s="333"/>
      <c r="L80" s="333"/>
      <c r="M80" s="333"/>
      <c r="N80" s="333"/>
      <c r="O80" s="333"/>
      <c r="P80" s="292"/>
    </row>
    <row r="81" spans="10:16" ht="12.75" customHeight="1" x14ac:dyDescent="0.2">
      <c r="J81" s="333"/>
      <c r="K81" s="333"/>
      <c r="L81" s="333"/>
      <c r="M81" s="333"/>
      <c r="N81" s="333"/>
      <c r="O81" s="333"/>
      <c r="P81" s="292"/>
    </row>
    <row r="82" spans="10:16" ht="12.75" customHeight="1" x14ac:dyDescent="0.2">
      <c r="J82" s="333"/>
      <c r="K82" s="333"/>
      <c r="L82" s="333"/>
      <c r="M82" s="333"/>
      <c r="N82" s="333"/>
      <c r="O82" s="333"/>
      <c r="P82" s="292"/>
    </row>
    <row r="83" spans="10:16" ht="12.75" customHeight="1" x14ac:dyDescent="0.2">
      <c r="J83" s="333"/>
      <c r="K83" s="333"/>
      <c r="L83" s="333"/>
      <c r="M83" s="333"/>
      <c r="N83" s="333"/>
      <c r="O83" s="333"/>
      <c r="P83" s="292"/>
    </row>
    <row r="84" spans="10:16" x14ac:dyDescent="0.2">
      <c r="J84" s="333"/>
      <c r="K84" s="333"/>
      <c r="L84" s="333"/>
      <c r="M84" s="333"/>
      <c r="N84" s="333"/>
      <c r="O84" s="333"/>
      <c r="P84" s="292"/>
    </row>
    <row r="85" spans="10:16" x14ac:dyDescent="0.2">
      <c r="J85" s="333"/>
      <c r="K85" s="333"/>
      <c r="L85" s="333"/>
      <c r="M85" s="333"/>
      <c r="N85" s="333"/>
      <c r="O85" s="333"/>
      <c r="P85" s="292"/>
    </row>
    <row r="86" spans="10:16" x14ac:dyDescent="0.2">
      <c r="J86" s="333"/>
      <c r="K86" s="333"/>
      <c r="L86" s="333"/>
      <c r="M86" s="333"/>
      <c r="N86" s="333"/>
      <c r="O86" s="333"/>
      <c r="P86" s="292"/>
    </row>
    <row r="87" spans="10:16" x14ac:dyDescent="0.2">
      <c r="J87" s="333"/>
      <c r="K87" s="333"/>
      <c r="L87" s="333"/>
      <c r="M87" s="333"/>
      <c r="N87" s="333"/>
      <c r="O87" s="333"/>
      <c r="P87" s="292"/>
    </row>
    <row r="88" spans="10:16" x14ac:dyDescent="0.2">
      <c r="J88" s="333"/>
      <c r="K88" s="333"/>
      <c r="L88" s="333"/>
      <c r="M88" s="333"/>
      <c r="N88" s="333"/>
      <c r="O88" s="333"/>
      <c r="P88" s="292"/>
    </row>
    <row r="89" spans="10:16" x14ac:dyDescent="0.2">
      <c r="J89" s="333"/>
      <c r="K89" s="333"/>
      <c r="L89" s="333"/>
      <c r="M89" s="333"/>
      <c r="N89" s="333"/>
      <c r="O89" s="333"/>
      <c r="P89" s="292"/>
    </row>
    <row r="90" spans="10:16" x14ac:dyDescent="0.2">
      <c r="J90" s="333"/>
      <c r="K90" s="333"/>
      <c r="L90" s="333"/>
      <c r="M90" s="333"/>
      <c r="N90" s="333"/>
      <c r="O90" s="333"/>
      <c r="P90" s="292"/>
    </row>
    <row r="91" spans="10:16" x14ac:dyDescent="0.2">
      <c r="J91" s="333"/>
      <c r="K91" s="333"/>
      <c r="L91" s="333"/>
      <c r="M91" s="333"/>
      <c r="N91" s="333"/>
      <c r="O91" s="333"/>
      <c r="P91" s="292"/>
    </row>
    <row r="92" spans="10:16" x14ac:dyDescent="0.2">
      <c r="J92" s="333"/>
      <c r="K92" s="333"/>
      <c r="L92" s="333"/>
      <c r="M92" s="333"/>
      <c r="N92" s="333"/>
      <c r="O92" s="333"/>
      <c r="P92" s="292"/>
    </row>
    <row r="93" spans="10:16" x14ac:dyDescent="0.2">
      <c r="J93" s="333"/>
      <c r="K93" s="333"/>
      <c r="L93" s="333"/>
      <c r="M93" s="333"/>
      <c r="N93" s="333"/>
      <c r="O93" s="333"/>
      <c r="P93" s="292"/>
    </row>
    <row r="94" spans="10:16" x14ac:dyDescent="0.2">
      <c r="J94" s="333"/>
      <c r="K94" s="333"/>
      <c r="L94" s="333"/>
      <c r="M94" s="333"/>
      <c r="N94" s="333"/>
      <c r="O94" s="333"/>
      <c r="P94" s="292"/>
    </row>
    <row r="95" spans="10:16" x14ac:dyDescent="0.2">
      <c r="J95" s="333"/>
      <c r="K95" s="333"/>
      <c r="L95" s="333"/>
      <c r="M95" s="333"/>
      <c r="N95" s="333"/>
      <c r="O95" s="333"/>
      <c r="P95" s="292"/>
    </row>
    <row r="96" spans="10:16" x14ac:dyDescent="0.2">
      <c r="J96" s="333"/>
      <c r="K96" s="333"/>
      <c r="L96" s="333"/>
      <c r="M96" s="333"/>
      <c r="N96" s="333"/>
      <c r="O96" s="333"/>
      <c r="P96" s="292"/>
    </row>
    <row r="97" spans="10:16" x14ac:dyDescent="0.2">
      <c r="J97" s="333"/>
      <c r="K97" s="333"/>
      <c r="L97" s="333"/>
      <c r="M97" s="333"/>
      <c r="N97" s="333"/>
      <c r="O97" s="333"/>
      <c r="P97" s="292"/>
    </row>
    <row r="98" spans="10:16" x14ac:dyDescent="0.2">
      <c r="J98" s="333"/>
      <c r="K98" s="333"/>
      <c r="L98" s="333"/>
      <c r="M98" s="333"/>
      <c r="N98" s="333"/>
      <c r="O98" s="333"/>
      <c r="P98" s="292"/>
    </row>
    <row r="99" spans="10:16" x14ac:dyDescent="0.2">
      <c r="J99" s="333"/>
      <c r="K99" s="333"/>
      <c r="L99" s="333"/>
      <c r="M99" s="333"/>
      <c r="N99" s="333"/>
      <c r="O99" s="333"/>
      <c r="P99" s="292"/>
    </row>
    <row r="100" spans="10:16" x14ac:dyDescent="0.2">
      <c r="J100" s="333"/>
      <c r="K100" s="333"/>
      <c r="L100" s="333"/>
      <c r="M100" s="333"/>
      <c r="N100" s="333"/>
      <c r="O100" s="333"/>
      <c r="P100" s="292"/>
    </row>
    <row r="101" spans="10:16" x14ac:dyDescent="0.2">
      <c r="J101" s="333"/>
      <c r="K101" s="333"/>
      <c r="L101" s="333"/>
      <c r="M101" s="333"/>
      <c r="N101" s="333"/>
      <c r="O101" s="333"/>
      <c r="P101" s="292"/>
    </row>
    <row r="102" spans="10:16" x14ac:dyDescent="0.2">
      <c r="J102" s="333"/>
      <c r="K102" s="333"/>
      <c r="L102" s="333"/>
      <c r="M102" s="333"/>
      <c r="N102" s="333"/>
      <c r="O102" s="333"/>
      <c r="P102" s="292"/>
    </row>
    <row r="103" spans="10:16" x14ac:dyDescent="0.2">
      <c r="J103" s="333"/>
      <c r="K103" s="333"/>
      <c r="L103" s="333"/>
      <c r="M103" s="333"/>
      <c r="N103" s="333"/>
      <c r="O103" s="333"/>
      <c r="P103" s="292"/>
    </row>
    <row r="104" spans="10:16" x14ac:dyDescent="0.2">
      <c r="J104" s="333"/>
      <c r="K104" s="333"/>
      <c r="L104" s="333"/>
      <c r="M104" s="333"/>
      <c r="N104" s="333"/>
      <c r="O104" s="333"/>
      <c r="P104" s="292"/>
    </row>
    <row r="105" spans="10:16" x14ac:dyDescent="0.2">
      <c r="J105" s="333"/>
      <c r="K105" s="333"/>
      <c r="L105" s="333"/>
      <c r="M105" s="333"/>
      <c r="N105" s="333"/>
      <c r="O105" s="333"/>
      <c r="P105" s="292"/>
    </row>
    <row r="106" spans="10:16" x14ac:dyDescent="0.2">
      <c r="J106" s="333"/>
      <c r="K106" s="333"/>
      <c r="L106" s="333"/>
      <c r="M106" s="333"/>
      <c r="N106" s="333"/>
      <c r="O106" s="333"/>
      <c r="P106" s="292"/>
    </row>
    <row r="107" spans="10:16" x14ac:dyDescent="0.2">
      <c r="J107" s="333"/>
      <c r="K107" s="333"/>
      <c r="L107" s="333"/>
      <c r="M107" s="333"/>
      <c r="N107" s="333"/>
      <c r="O107" s="333"/>
      <c r="P107" s="292"/>
    </row>
    <row r="108" spans="10:16" x14ac:dyDescent="0.2">
      <c r="J108" s="333"/>
      <c r="K108" s="333"/>
      <c r="L108" s="333"/>
      <c r="M108" s="333"/>
      <c r="N108" s="333"/>
      <c r="O108" s="333"/>
      <c r="P108" s="292"/>
    </row>
    <row r="109" spans="10:16" x14ac:dyDescent="0.2">
      <c r="J109" s="333"/>
      <c r="K109" s="333"/>
      <c r="L109" s="333"/>
      <c r="M109" s="333"/>
      <c r="N109" s="333"/>
      <c r="O109" s="333"/>
      <c r="P109" s="292"/>
    </row>
    <row r="110" spans="10:16" x14ac:dyDescent="0.2">
      <c r="J110" s="333"/>
      <c r="K110" s="333"/>
      <c r="L110" s="333"/>
      <c r="M110" s="333"/>
      <c r="N110" s="333"/>
      <c r="O110" s="333"/>
      <c r="P110" s="292"/>
    </row>
    <row r="111" spans="10:16" x14ac:dyDescent="0.2">
      <c r="J111" s="333"/>
      <c r="K111" s="333"/>
      <c r="L111" s="333"/>
      <c r="M111" s="333"/>
      <c r="N111" s="333"/>
      <c r="O111" s="333"/>
      <c r="P111" s="292"/>
    </row>
    <row r="112" spans="10:16" x14ac:dyDescent="0.2">
      <c r="J112" s="333"/>
      <c r="K112" s="333"/>
      <c r="L112" s="333"/>
      <c r="M112" s="333"/>
      <c r="N112" s="333"/>
      <c r="O112" s="333"/>
      <c r="P112" s="292"/>
    </row>
    <row r="113" spans="10:16" x14ac:dyDescent="0.2">
      <c r="J113" s="333"/>
      <c r="K113" s="333"/>
      <c r="L113" s="333"/>
      <c r="M113" s="333"/>
      <c r="N113" s="333"/>
      <c r="O113" s="333"/>
      <c r="P113" s="292"/>
    </row>
    <row r="114" spans="10:16" x14ac:dyDescent="0.2">
      <c r="J114" s="333"/>
      <c r="K114" s="333"/>
      <c r="L114" s="333"/>
      <c r="M114" s="333"/>
      <c r="N114" s="333"/>
      <c r="O114" s="333"/>
      <c r="P114" s="292"/>
    </row>
    <row r="115" spans="10:16" x14ac:dyDescent="0.2">
      <c r="J115" s="333"/>
      <c r="K115" s="333"/>
      <c r="L115" s="333"/>
      <c r="M115" s="333"/>
      <c r="N115" s="333"/>
      <c r="O115" s="333"/>
      <c r="P115" s="292"/>
    </row>
    <row r="116" spans="10:16" x14ac:dyDescent="0.2">
      <c r="J116" s="333"/>
      <c r="K116" s="333"/>
      <c r="L116" s="333"/>
      <c r="M116" s="333"/>
      <c r="N116" s="333"/>
      <c r="O116" s="333"/>
      <c r="P116" s="292"/>
    </row>
    <row r="117" spans="10:16" x14ac:dyDescent="0.2">
      <c r="J117" s="333"/>
      <c r="K117" s="333"/>
      <c r="L117" s="333"/>
      <c r="M117" s="333"/>
      <c r="N117" s="333"/>
      <c r="O117" s="333"/>
      <c r="P117" s="292"/>
    </row>
    <row r="118" spans="10:16" x14ac:dyDescent="0.2">
      <c r="J118" s="333"/>
      <c r="K118" s="333"/>
      <c r="L118" s="333"/>
      <c r="M118" s="333"/>
      <c r="N118" s="333"/>
      <c r="O118" s="333"/>
      <c r="P118" s="292"/>
    </row>
    <row r="119" spans="10:16" x14ac:dyDescent="0.2">
      <c r="J119" s="333"/>
      <c r="K119" s="333"/>
      <c r="L119" s="333"/>
      <c r="M119" s="333"/>
      <c r="N119" s="333"/>
      <c r="O119" s="333"/>
      <c r="P119" s="292"/>
    </row>
    <row r="120" spans="10:16" x14ac:dyDescent="0.2">
      <c r="J120" s="333"/>
      <c r="K120" s="333"/>
      <c r="L120" s="333"/>
      <c r="M120" s="333"/>
      <c r="N120" s="333"/>
      <c r="O120" s="333"/>
      <c r="P120" s="292"/>
    </row>
    <row r="121" spans="10:16" x14ac:dyDescent="0.2">
      <c r="J121" s="333"/>
      <c r="K121" s="333"/>
      <c r="L121" s="333"/>
      <c r="M121" s="333"/>
      <c r="N121" s="333"/>
      <c r="O121" s="333"/>
      <c r="P121" s="292"/>
    </row>
    <row r="122" spans="10:16" x14ac:dyDescent="0.2">
      <c r="J122" s="333"/>
      <c r="K122" s="333"/>
      <c r="L122" s="333"/>
      <c r="M122" s="333"/>
      <c r="N122" s="333"/>
      <c r="O122" s="333"/>
      <c r="P122" s="292"/>
    </row>
    <row r="123" spans="10:16" x14ac:dyDescent="0.2">
      <c r="J123" s="333"/>
      <c r="K123" s="333"/>
      <c r="L123" s="333"/>
      <c r="M123" s="333"/>
      <c r="N123" s="333"/>
      <c r="O123" s="333"/>
      <c r="P123" s="292"/>
    </row>
    <row r="124" spans="10:16" x14ac:dyDescent="0.2">
      <c r="J124" s="333"/>
      <c r="K124" s="333"/>
      <c r="L124" s="333"/>
      <c r="M124" s="333"/>
      <c r="N124" s="333"/>
      <c r="O124" s="333"/>
      <c r="P124" s="292"/>
    </row>
    <row r="125" spans="10:16" x14ac:dyDescent="0.2">
      <c r="J125" s="333"/>
      <c r="K125" s="333"/>
      <c r="L125" s="333"/>
      <c r="M125" s="333"/>
      <c r="N125" s="333"/>
      <c r="O125" s="333"/>
      <c r="P125" s="292"/>
    </row>
    <row r="126" spans="10:16" x14ac:dyDescent="0.2">
      <c r="J126" s="333"/>
      <c r="K126" s="333"/>
      <c r="L126" s="333"/>
      <c r="M126" s="333"/>
      <c r="N126" s="333"/>
      <c r="O126" s="333"/>
      <c r="P126" s="292"/>
    </row>
    <row r="127" spans="10:16" x14ac:dyDescent="0.2">
      <c r="J127" s="333"/>
      <c r="K127" s="333"/>
      <c r="L127" s="333"/>
      <c r="M127" s="333"/>
      <c r="N127" s="333"/>
      <c r="O127" s="333"/>
      <c r="P127" s="292"/>
    </row>
    <row r="128" spans="10:16" x14ac:dyDescent="0.2">
      <c r="J128" s="333"/>
      <c r="K128" s="333"/>
      <c r="L128" s="333"/>
      <c r="M128" s="333"/>
      <c r="N128" s="333"/>
      <c r="O128" s="333"/>
      <c r="P128" s="292"/>
    </row>
    <row r="129" spans="10:16" x14ac:dyDescent="0.2">
      <c r="J129" s="333"/>
      <c r="K129" s="333"/>
      <c r="L129" s="333"/>
      <c r="M129" s="333"/>
      <c r="N129" s="333"/>
      <c r="O129" s="333"/>
      <c r="P129" s="292"/>
    </row>
    <row r="130" spans="10:16" x14ac:dyDescent="0.2">
      <c r="J130" s="333"/>
      <c r="K130" s="333"/>
      <c r="L130" s="333"/>
      <c r="M130" s="333"/>
      <c r="N130" s="333"/>
      <c r="O130" s="333"/>
      <c r="P130" s="292"/>
    </row>
    <row r="131" spans="10:16" x14ac:dyDescent="0.2">
      <c r="J131" s="333"/>
      <c r="K131" s="333"/>
      <c r="L131" s="333"/>
      <c r="M131" s="333"/>
      <c r="N131" s="333"/>
      <c r="O131" s="333"/>
      <c r="P131" s="292"/>
    </row>
    <row r="132" spans="10:16" x14ac:dyDescent="0.2">
      <c r="J132" s="333"/>
      <c r="K132" s="333"/>
      <c r="L132" s="333"/>
      <c r="M132" s="333"/>
      <c r="N132" s="333"/>
      <c r="O132" s="333"/>
      <c r="P132" s="292"/>
    </row>
    <row r="133" spans="10:16" x14ac:dyDescent="0.2">
      <c r="J133" s="333"/>
      <c r="K133" s="333"/>
      <c r="L133" s="333"/>
      <c r="M133" s="333"/>
      <c r="N133" s="333"/>
      <c r="O133" s="333"/>
      <c r="P133" s="292"/>
    </row>
    <row r="134" spans="10:16" x14ac:dyDescent="0.2">
      <c r="J134" s="333"/>
      <c r="K134" s="333"/>
      <c r="L134" s="333"/>
      <c r="M134" s="333"/>
      <c r="N134" s="333"/>
      <c r="O134" s="333"/>
      <c r="P134" s="292"/>
    </row>
    <row r="135" spans="10:16" x14ac:dyDescent="0.2">
      <c r="J135" s="333"/>
      <c r="K135" s="333"/>
      <c r="L135" s="333"/>
      <c r="M135" s="333"/>
      <c r="N135" s="333"/>
      <c r="O135" s="333"/>
      <c r="P135" s="292"/>
    </row>
    <row r="136" spans="10:16" x14ac:dyDescent="0.2">
      <c r="J136" s="333"/>
      <c r="K136" s="333"/>
      <c r="L136" s="333"/>
      <c r="M136" s="333"/>
      <c r="N136" s="333"/>
      <c r="O136" s="333"/>
      <c r="P136" s="292"/>
    </row>
    <row r="137" spans="10:16" x14ac:dyDescent="0.2">
      <c r="J137" s="333"/>
      <c r="K137" s="333"/>
      <c r="L137" s="333"/>
      <c r="M137" s="333"/>
      <c r="N137" s="333"/>
      <c r="O137" s="333"/>
      <c r="P137" s="292"/>
    </row>
    <row r="138" spans="10:16" x14ac:dyDescent="0.2">
      <c r="J138" s="333"/>
      <c r="K138" s="333"/>
      <c r="L138" s="333"/>
      <c r="M138" s="333"/>
      <c r="N138" s="333"/>
      <c r="O138" s="333"/>
      <c r="P138" s="292"/>
    </row>
    <row r="139" spans="10:16" x14ac:dyDescent="0.2">
      <c r="J139" s="333"/>
      <c r="K139" s="333"/>
      <c r="L139" s="333"/>
      <c r="M139" s="333"/>
      <c r="N139" s="333"/>
      <c r="O139" s="333"/>
      <c r="P139" s="292"/>
    </row>
    <row r="140" spans="10:16" x14ac:dyDescent="0.2">
      <c r="J140" s="333"/>
      <c r="K140" s="333"/>
      <c r="L140" s="333"/>
      <c r="M140" s="333"/>
      <c r="N140" s="333"/>
      <c r="O140" s="333"/>
      <c r="P140" s="292"/>
    </row>
    <row r="141" spans="10:16" x14ac:dyDescent="0.2">
      <c r="J141" s="333"/>
      <c r="K141" s="333"/>
      <c r="L141" s="333"/>
      <c r="M141" s="333"/>
      <c r="N141" s="333"/>
      <c r="O141" s="333"/>
      <c r="P141" s="292"/>
    </row>
    <row r="142" spans="10:16" x14ac:dyDescent="0.2">
      <c r="J142" s="333"/>
      <c r="K142" s="333"/>
      <c r="L142" s="333"/>
      <c r="M142" s="333"/>
      <c r="N142" s="333"/>
      <c r="O142" s="333"/>
      <c r="P142" s="292"/>
    </row>
    <row r="143" spans="10:16" x14ac:dyDescent="0.2">
      <c r="J143" s="333"/>
      <c r="K143" s="333"/>
      <c r="L143" s="333"/>
      <c r="M143" s="333"/>
      <c r="N143" s="333"/>
      <c r="O143" s="333"/>
      <c r="P143" s="292"/>
    </row>
    <row r="144" spans="10:16" x14ac:dyDescent="0.2">
      <c r="J144" s="333"/>
      <c r="K144" s="333"/>
      <c r="L144" s="333"/>
      <c r="M144" s="333"/>
      <c r="N144" s="333"/>
      <c r="O144" s="333"/>
      <c r="P144" s="292"/>
    </row>
    <row r="145" spans="10:16" x14ac:dyDescent="0.2">
      <c r="J145" s="333"/>
      <c r="K145" s="333"/>
      <c r="L145" s="333"/>
      <c r="M145" s="333"/>
      <c r="N145" s="333"/>
      <c r="O145" s="333"/>
      <c r="P145" s="292"/>
    </row>
    <row r="146" spans="10:16" x14ac:dyDescent="0.2">
      <c r="J146" s="333"/>
      <c r="K146" s="333"/>
      <c r="L146" s="333"/>
      <c r="M146" s="333"/>
      <c r="N146" s="333"/>
      <c r="O146" s="333"/>
      <c r="P146" s="292"/>
    </row>
    <row r="147" spans="10:16" x14ac:dyDescent="0.2">
      <c r="J147" s="333"/>
      <c r="K147" s="333"/>
      <c r="L147" s="333"/>
      <c r="M147" s="333"/>
      <c r="N147" s="333"/>
      <c r="O147" s="333"/>
      <c r="P147" s="292"/>
    </row>
    <row r="148" spans="10:16" x14ac:dyDescent="0.2">
      <c r="J148" s="333"/>
      <c r="K148" s="333"/>
      <c r="L148" s="333"/>
      <c r="M148" s="333"/>
      <c r="N148" s="333"/>
      <c r="O148" s="333"/>
      <c r="P148" s="292"/>
    </row>
    <row r="149" spans="10:16" x14ac:dyDescent="0.2">
      <c r="J149" s="333"/>
      <c r="K149" s="333"/>
      <c r="L149" s="333"/>
      <c r="M149" s="333"/>
      <c r="N149" s="333"/>
      <c r="O149" s="333"/>
      <c r="P149" s="292"/>
    </row>
    <row r="150" spans="10:16" x14ac:dyDescent="0.2">
      <c r="J150" s="333"/>
      <c r="K150" s="333"/>
      <c r="L150" s="333"/>
      <c r="M150" s="333"/>
      <c r="N150" s="333"/>
      <c r="O150" s="333"/>
      <c r="P150" s="292"/>
    </row>
    <row r="151" spans="10:16" x14ac:dyDescent="0.2">
      <c r="J151" s="333"/>
      <c r="K151" s="333"/>
      <c r="L151" s="333"/>
      <c r="M151" s="333"/>
      <c r="N151" s="333"/>
      <c r="O151" s="333"/>
      <c r="P151" s="292"/>
    </row>
    <row r="152" spans="10:16" x14ac:dyDescent="0.2">
      <c r="J152" s="333"/>
      <c r="K152" s="333"/>
      <c r="L152" s="333"/>
      <c r="M152" s="333"/>
      <c r="N152" s="333"/>
      <c r="O152" s="333"/>
      <c r="P152" s="292"/>
    </row>
    <row r="153" spans="10:16" x14ac:dyDescent="0.2">
      <c r="J153" s="333"/>
      <c r="K153" s="333"/>
      <c r="L153" s="333"/>
      <c r="M153" s="333"/>
      <c r="N153" s="333"/>
      <c r="O153" s="333"/>
      <c r="P153" s="292"/>
    </row>
    <row r="154" spans="10:16" x14ac:dyDescent="0.2">
      <c r="J154" s="333"/>
      <c r="K154" s="333"/>
      <c r="L154" s="333"/>
      <c r="M154" s="333"/>
      <c r="N154" s="333"/>
      <c r="O154" s="333"/>
      <c r="P154" s="292"/>
    </row>
    <row r="155" spans="10:16" x14ac:dyDescent="0.2">
      <c r="J155" s="333"/>
      <c r="K155" s="333"/>
      <c r="L155" s="333"/>
      <c r="M155" s="333"/>
      <c r="N155" s="333"/>
      <c r="O155" s="333"/>
      <c r="P155" s="292"/>
    </row>
    <row r="156" spans="10:16" x14ac:dyDescent="0.2">
      <c r="J156" s="333"/>
      <c r="K156" s="333"/>
      <c r="L156" s="333"/>
      <c r="M156" s="333"/>
      <c r="N156" s="333"/>
      <c r="O156" s="333"/>
      <c r="P156" s="292"/>
    </row>
    <row r="157" spans="10:16" x14ac:dyDescent="0.2">
      <c r="J157" s="333"/>
      <c r="K157" s="333"/>
      <c r="L157" s="333"/>
      <c r="M157" s="333"/>
      <c r="N157" s="333"/>
      <c r="O157" s="333"/>
      <c r="P157" s="292"/>
    </row>
    <row r="158" spans="10:16" x14ac:dyDescent="0.2">
      <c r="J158" s="333"/>
      <c r="K158" s="333"/>
      <c r="L158" s="333"/>
      <c r="M158" s="333"/>
      <c r="N158" s="333"/>
      <c r="O158" s="333"/>
      <c r="P158" s="292"/>
    </row>
    <row r="159" spans="10:16" x14ac:dyDescent="0.2">
      <c r="J159" s="333"/>
      <c r="K159" s="333"/>
      <c r="L159" s="333"/>
      <c r="M159" s="333"/>
      <c r="N159" s="333"/>
      <c r="O159" s="333"/>
      <c r="P159" s="292"/>
    </row>
    <row r="160" spans="10:16" x14ac:dyDescent="0.2">
      <c r="J160" s="333"/>
      <c r="K160" s="333"/>
      <c r="L160" s="333"/>
      <c r="M160" s="333"/>
      <c r="N160" s="333"/>
      <c r="O160" s="333"/>
      <c r="P160" s="292"/>
    </row>
    <row r="161" spans="10:16" x14ac:dyDescent="0.2">
      <c r="J161" s="333"/>
      <c r="K161" s="333"/>
      <c r="L161" s="333"/>
      <c r="M161" s="333"/>
      <c r="N161" s="333"/>
      <c r="O161" s="333"/>
      <c r="P161" s="292"/>
    </row>
    <row r="162" spans="10:16" x14ac:dyDescent="0.2">
      <c r="J162" s="333"/>
      <c r="K162" s="333"/>
      <c r="L162" s="333"/>
      <c r="M162" s="333"/>
      <c r="N162" s="333"/>
      <c r="O162" s="333"/>
      <c r="P162" s="292"/>
    </row>
    <row r="163" spans="10:16" x14ac:dyDescent="0.2">
      <c r="J163" s="333"/>
      <c r="K163" s="333"/>
      <c r="L163" s="333"/>
      <c r="M163" s="333"/>
      <c r="N163" s="333"/>
      <c r="O163" s="333"/>
      <c r="P163" s="292"/>
    </row>
    <row r="164" spans="10:16" x14ac:dyDescent="0.2">
      <c r="J164" s="333"/>
      <c r="K164" s="333"/>
      <c r="L164" s="333"/>
      <c r="M164" s="333"/>
      <c r="N164" s="333"/>
      <c r="O164" s="333"/>
      <c r="P164" s="292"/>
    </row>
    <row r="165" spans="10:16" x14ac:dyDescent="0.2">
      <c r="J165" s="333"/>
      <c r="K165" s="333"/>
      <c r="L165" s="333"/>
      <c r="M165" s="333"/>
      <c r="N165" s="333"/>
      <c r="O165" s="333"/>
      <c r="P165" s="292"/>
    </row>
    <row r="166" spans="10:16" x14ac:dyDescent="0.2">
      <c r="J166" s="333"/>
      <c r="K166" s="333"/>
      <c r="L166" s="333"/>
      <c r="M166" s="333"/>
      <c r="N166" s="333"/>
      <c r="O166" s="333"/>
      <c r="P166" s="292"/>
    </row>
    <row r="167" spans="10:16" x14ac:dyDescent="0.2">
      <c r="J167" s="333"/>
      <c r="K167" s="333"/>
      <c r="L167" s="333"/>
      <c r="M167" s="333"/>
      <c r="N167" s="333"/>
      <c r="O167" s="333"/>
      <c r="P167" s="292"/>
    </row>
    <row r="168" spans="10:16" x14ac:dyDescent="0.2">
      <c r="J168" s="333"/>
      <c r="K168" s="333"/>
      <c r="L168" s="333"/>
      <c r="M168" s="333"/>
      <c r="N168" s="333"/>
      <c r="O168" s="333"/>
      <c r="P168" s="292"/>
    </row>
    <row r="169" spans="10:16" x14ac:dyDescent="0.2">
      <c r="J169" s="333"/>
      <c r="K169" s="333"/>
      <c r="L169" s="333"/>
      <c r="M169" s="333"/>
      <c r="N169" s="333"/>
      <c r="O169" s="333"/>
      <c r="P169" s="292"/>
    </row>
    <row r="170" spans="10:16" x14ac:dyDescent="0.2">
      <c r="J170" s="333"/>
      <c r="K170" s="333"/>
      <c r="L170" s="333"/>
      <c r="M170" s="333"/>
      <c r="N170" s="333"/>
      <c r="O170" s="333"/>
      <c r="P170" s="292"/>
    </row>
    <row r="171" spans="10:16" x14ac:dyDescent="0.2">
      <c r="J171" s="333"/>
      <c r="K171" s="333"/>
      <c r="L171" s="333"/>
      <c r="M171" s="333"/>
      <c r="N171" s="333"/>
      <c r="O171" s="333"/>
      <c r="P171" s="292"/>
    </row>
    <row r="172" spans="10:16" x14ac:dyDescent="0.2">
      <c r="J172" s="333"/>
      <c r="K172" s="333"/>
      <c r="L172" s="333"/>
      <c r="M172" s="333"/>
      <c r="N172" s="333"/>
      <c r="O172" s="333"/>
      <c r="P172" s="292"/>
    </row>
    <row r="173" spans="10:16" x14ac:dyDescent="0.2">
      <c r="J173" s="333"/>
      <c r="K173" s="333"/>
      <c r="L173" s="333"/>
      <c r="M173" s="333"/>
      <c r="N173" s="333"/>
      <c r="O173" s="333"/>
      <c r="P173" s="292"/>
    </row>
    <row r="174" spans="10:16" x14ac:dyDescent="0.2">
      <c r="J174" s="333"/>
      <c r="K174" s="333"/>
      <c r="L174" s="333"/>
      <c r="M174" s="333"/>
      <c r="N174" s="333"/>
      <c r="O174" s="333"/>
      <c r="P174" s="292"/>
    </row>
    <row r="175" spans="10:16" x14ac:dyDescent="0.2">
      <c r="J175" s="333"/>
      <c r="K175" s="333"/>
      <c r="L175" s="333"/>
      <c r="M175" s="333"/>
      <c r="N175" s="333"/>
      <c r="O175" s="333"/>
      <c r="P175" s="292"/>
    </row>
    <row r="176" spans="10:16" x14ac:dyDescent="0.2">
      <c r="J176" s="333"/>
      <c r="K176" s="333"/>
      <c r="L176" s="333"/>
      <c r="M176" s="333"/>
      <c r="N176" s="333"/>
      <c r="O176" s="333"/>
      <c r="P176" s="292"/>
    </row>
    <row r="177" spans="10:16" x14ac:dyDescent="0.2">
      <c r="J177" s="333"/>
      <c r="K177" s="333"/>
      <c r="L177" s="333"/>
      <c r="M177" s="333"/>
      <c r="N177" s="333"/>
      <c r="O177" s="333"/>
      <c r="P177" s="292"/>
    </row>
    <row r="178" spans="10:16" x14ac:dyDescent="0.2">
      <c r="J178" s="333"/>
      <c r="K178" s="333"/>
      <c r="L178" s="333"/>
      <c r="M178" s="333"/>
      <c r="N178" s="333"/>
      <c r="O178" s="333"/>
      <c r="P178" s="292"/>
    </row>
    <row r="179" spans="10:16" x14ac:dyDescent="0.2">
      <c r="J179" s="333"/>
      <c r="K179" s="333"/>
      <c r="L179" s="333"/>
      <c r="M179" s="333"/>
      <c r="N179" s="333"/>
      <c r="O179" s="333"/>
      <c r="P179" s="292"/>
    </row>
    <row r="180" spans="10:16" x14ac:dyDescent="0.2">
      <c r="J180" s="333"/>
      <c r="K180" s="333"/>
      <c r="L180" s="333"/>
      <c r="M180" s="333"/>
      <c r="N180" s="333"/>
      <c r="O180" s="333"/>
      <c r="P180" s="292"/>
    </row>
    <row r="181" spans="10:16" x14ac:dyDescent="0.2">
      <c r="J181" s="333"/>
      <c r="K181" s="333"/>
      <c r="L181" s="333"/>
      <c r="M181" s="333"/>
      <c r="N181" s="333"/>
      <c r="O181" s="333"/>
      <c r="P181" s="292"/>
    </row>
    <row r="182" spans="10:16" x14ac:dyDescent="0.2">
      <c r="J182" s="333"/>
      <c r="K182" s="333"/>
      <c r="L182" s="333"/>
      <c r="M182" s="333"/>
      <c r="N182" s="333"/>
      <c r="O182" s="333"/>
      <c r="P182" s="292"/>
    </row>
    <row r="183" spans="10:16" x14ac:dyDescent="0.2">
      <c r="J183" s="333"/>
      <c r="K183" s="333"/>
      <c r="L183" s="333"/>
      <c r="M183" s="333"/>
      <c r="N183" s="333"/>
      <c r="O183" s="333"/>
      <c r="P183" s="292"/>
    </row>
    <row r="184" spans="10:16" x14ac:dyDescent="0.2">
      <c r="J184" s="333"/>
      <c r="K184" s="333"/>
      <c r="L184" s="333"/>
      <c r="M184" s="333"/>
      <c r="N184" s="333"/>
      <c r="O184" s="333"/>
      <c r="P184" s="292"/>
    </row>
  </sheetData>
  <sheetProtection sheet="1" objects="1" scenarios="1"/>
  <sortState ref="K8:P57">
    <sortCondition ref="P7"/>
    <sortCondition ref="N7"/>
    <sortCondition ref="M7"/>
  </sortState>
  <customSheetViews>
    <customSheetView guid="{B63A9C9F-CFE4-40C9-8381-5421B247D702}" showGridLines="0" showRowCol="0" outlineSymbols="0" hiddenColumns="1" showRuler="0">
      <pageMargins left="0" right="0" top="0.59055118110236227" bottom="0.59055118110236227" header="0" footer="0"/>
      <printOptions horizontalCentered="1"/>
      <pageSetup paperSize="9" orientation="portrait" horizontalDpi="300" verticalDpi="300" r:id="rId1"/>
      <headerFooter alignWithMargins="0"/>
    </customSheetView>
    <customSheetView guid="{C3481005-D93C-11D1-B18A-444553540000}" showPageBreaks="1" showRuler="0">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PageBreaks="1" showRuler="0">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3">
    <mergeCell ref="C3:O3"/>
    <mergeCell ref="B1:P1"/>
    <mergeCell ref="C4:O4"/>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pageSetUpPr autoPageBreaks="0"/>
  </sheetPr>
  <dimension ref="B1:U116"/>
  <sheetViews>
    <sheetView showGridLines="0" showRowColHeaders="0" zoomScaleNormal="100" workbookViewId="0">
      <selection activeCell="F4" sqref="F4"/>
    </sheetView>
  </sheetViews>
  <sheetFormatPr defaultColWidth="5.7109375" defaultRowHeight="12.75" x14ac:dyDescent="0.2"/>
  <cols>
    <col min="1" max="1" width="1.140625" style="293" customWidth="1"/>
    <col min="2" max="2" width="3.7109375" style="293" customWidth="1"/>
    <col min="3" max="3" width="4.7109375" style="6" customWidth="1"/>
    <col min="4" max="4" width="20.7109375" style="6" customWidth="1"/>
    <col min="5" max="5" width="8.7109375" style="6" customWidth="1"/>
    <col min="6" max="7" width="7.28515625" style="6" customWidth="1"/>
    <col min="8" max="8" width="6.7109375" style="344" customWidth="1"/>
    <col min="9" max="9" width="1.140625" style="293" customWidth="1"/>
    <col min="10" max="10" width="5.7109375" style="293" customWidth="1"/>
    <col min="11" max="11" width="10.5703125" style="293" customWidth="1"/>
    <col min="12" max="12" width="3.7109375" style="293" customWidth="1"/>
    <col min="13" max="13" width="4.7109375" style="293" customWidth="1"/>
    <col min="14" max="14" width="20.7109375" style="293" customWidth="1"/>
    <col min="15" max="15" width="8.7109375" style="8" customWidth="1"/>
    <col min="16" max="17" width="7.28515625" style="293" customWidth="1"/>
    <col min="18" max="18" width="6.7109375" style="346" customWidth="1"/>
    <col min="19" max="19" width="1.140625" style="293" customWidth="1"/>
    <col min="20" max="20" width="5.7109375" style="293" customWidth="1"/>
    <col min="21" max="21" width="1.140625" style="293" customWidth="1"/>
    <col min="22" max="16384" width="5.7109375" style="293"/>
  </cols>
  <sheetData>
    <row r="1" spans="2:21" ht="26.25" x14ac:dyDescent="0.2">
      <c r="B1" s="662" t="s">
        <v>52</v>
      </c>
      <c r="C1" s="662"/>
      <c r="D1" s="662"/>
      <c r="E1" s="662"/>
      <c r="F1" s="662"/>
      <c r="G1" s="662"/>
      <c r="H1" s="662"/>
      <c r="I1" s="662"/>
      <c r="J1" s="662"/>
      <c r="K1" s="662"/>
      <c r="L1" s="662"/>
      <c r="M1" s="662"/>
      <c r="N1" s="662"/>
      <c r="O1" s="662"/>
      <c r="P1" s="662"/>
      <c r="Q1" s="662"/>
      <c r="R1" s="662"/>
      <c r="S1" s="662"/>
      <c r="T1" s="662"/>
      <c r="U1" s="294"/>
    </row>
    <row r="2" spans="2:21" s="328" customFormat="1" ht="13.7" customHeight="1" x14ac:dyDescent="0.2">
      <c r="B2" s="294"/>
      <c r="C2" s="294"/>
      <c r="D2" s="294"/>
      <c r="E2" s="294"/>
      <c r="F2" s="294"/>
      <c r="G2" s="294"/>
      <c r="H2" s="294"/>
      <c r="I2" s="294"/>
      <c r="J2" s="294"/>
      <c r="K2" s="294"/>
      <c r="L2" s="294"/>
      <c r="M2" s="294"/>
      <c r="N2" s="294"/>
      <c r="O2" s="294"/>
      <c r="P2" s="294"/>
      <c r="Q2" s="294"/>
      <c r="R2" s="294"/>
      <c r="S2" s="294"/>
      <c r="T2" s="294"/>
      <c r="U2" s="294"/>
    </row>
    <row r="3" spans="2:21" s="435" customFormat="1" ht="18" x14ac:dyDescent="0.2">
      <c r="B3" s="434"/>
      <c r="C3" s="669" t="str">
        <f>Start!$B$2</f>
        <v>Krajské kolo DOROSTU</v>
      </c>
      <c r="D3" s="669"/>
      <c r="E3" s="669"/>
      <c r="F3" s="669"/>
      <c r="G3" s="669"/>
      <c r="H3" s="669"/>
      <c r="I3" s="669"/>
      <c r="J3" s="669"/>
      <c r="K3" s="669"/>
      <c r="L3" s="669"/>
      <c r="M3" s="669"/>
      <c r="N3" s="669"/>
      <c r="O3" s="669"/>
      <c r="P3" s="669"/>
      <c r="Q3" s="669"/>
      <c r="R3" s="669"/>
      <c r="S3" s="669"/>
      <c r="T3" s="434"/>
      <c r="U3" s="434"/>
    </row>
    <row r="4" spans="2:21" s="435" customFormat="1" ht="18" x14ac:dyDescent="0.2">
      <c r="B4" s="434"/>
      <c r="C4" s="669" t="str">
        <f>"Kategorie: "&amp;Start!$D$5</f>
        <v>Kategorie: Dorky mladší</v>
      </c>
      <c r="D4" s="669"/>
      <c r="E4" s="669"/>
      <c r="F4" s="669"/>
      <c r="G4" s="669"/>
      <c r="H4" s="669"/>
      <c r="I4" s="434"/>
      <c r="J4" s="434"/>
      <c r="K4" s="434"/>
      <c r="L4" s="434"/>
      <c r="M4" s="663" t="str">
        <f>Start!$B$3</f>
        <v>9.6.2018 Chrudim</v>
      </c>
      <c r="N4" s="663"/>
      <c r="O4" s="663"/>
      <c r="P4" s="663"/>
      <c r="Q4" s="663"/>
      <c r="R4" s="663"/>
      <c r="S4" s="434"/>
      <c r="T4" s="434"/>
      <c r="U4" s="434"/>
    </row>
    <row r="5" spans="2:21" ht="13.5" thickBot="1" x14ac:dyDescent="0.25"/>
    <row r="6" spans="2:21" s="298" customFormat="1" ht="16.5" customHeight="1" thickBot="1" x14ac:dyDescent="0.25">
      <c r="B6" s="664" t="s">
        <v>112</v>
      </c>
      <c r="C6" s="436" t="s">
        <v>0</v>
      </c>
      <c r="D6" s="437" t="s">
        <v>9</v>
      </c>
      <c r="E6" s="437" t="str">
        <f>Start!$F$6</f>
        <v>Okres</v>
      </c>
      <c r="F6" s="438" t="s">
        <v>3</v>
      </c>
      <c r="G6" s="439" t="s">
        <v>4</v>
      </c>
      <c r="H6" s="437" t="s">
        <v>5</v>
      </c>
      <c r="I6" s="440"/>
      <c r="J6" s="441" t="s">
        <v>2</v>
      </c>
      <c r="L6" s="664" t="s">
        <v>113</v>
      </c>
      <c r="M6" s="436" t="s">
        <v>0</v>
      </c>
      <c r="N6" s="437" t="s">
        <v>9</v>
      </c>
      <c r="O6" s="437" t="str">
        <f>Start!$F$6</f>
        <v>Okres</v>
      </c>
      <c r="P6" s="438" t="s">
        <v>3</v>
      </c>
      <c r="Q6" s="439" t="s">
        <v>4</v>
      </c>
      <c r="R6" s="437" t="s">
        <v>5</v>
      </c>
      <c r="T6" s="437" t="s">
        <v>2</v>
      </c>
    </row>
    <row r="7" spans="2:21" ht="13.15" customHeight="1" x14ac:dyDescent="0.2">
      <c r="B7" s="665"/>
      <c r="C7" s="442">
        <f>Start!C7</f>
        <v>1</v>
      </c>
      <c r="D7" s="225" t="str">
        <f>IF(Start!D7="","",Start!D7)</f>
        <v>Hájková Andrea</v>
      </c>
      <c r="E7" s="221" t="str">
        <f>IF(Start!F7="","",Start!F7)</f>
        <v>UO</v>
      </c>
      <c r="F7" s="241">
        <f>IF(D7="","",'PJ-V'!$J5)</f>
        <v>20.079999999999998</v>
      </c>
      <c r="G7" s="242">
        <f>IF(D7="","",'PJ-V'!$O5)</f>
        <v>20.079999999999998</v>
      </c>
      <c r="H7" s="443">
        <f>IF(D7="","",'PJ-V'!$Q5)</f>
        <v>20.079999999999998</v>
      </c>
      <c r="I7" s="440"/>
      <c r="J7" s="198">
        <f>IF(D7="","",Výsledky!$F8)</f>
        <v>3</v>
      </c>
      <c r="K7" s="298"/>
      <c r="L7" s="665"/>
      <c r="M7" s="442">
        <f>Start!C7</f>
        <v>1</v>
      </c>
      <c r="N7" s="225" t="str">
        <f>IF(Start!D7="","",Start!D7)</f>
        <v>Hájková Andrea</v>
      </c>
      <c r="O7" s="221" t="str">
        <f>IF(Start!F7="","",Start!F7)</f>
        <v>UO</v>
      </c>
      <c r="P7" s="241">
        <f>IF(N7="","",'DV-V'!$J5)</f>
        <v>19.46</v>
      </c>
      <c r="Q7" s="242">
        <f>IF(N7="","",'DV-V'!$O5)</f>
        <v>19.47</v>
      </c>
      <c r="R7" s="443">
        <f>IF(N7="","",'DV-V'!$Q5)</f>
        <v>19.46</v>
      </c>
      <c r="S7" s="440"/>
      <c r="T7" s="198">
        <f>IF(N7="","",Výsledky!$E8)</f>
        <v>2</v>
      </c>
      <c r="U7" s="286"/>
    </row>
    <row r="8" spans="2:21" x14ac:dyDescent="0.2">
      <c r="B8" s="665"/>
      <c r="C8" s="383">
        <f>Start!C8</f>
        <v>2</v>
      </c>
      <c r="D8" s="306" t="str">
        <f>IF(Start!D8="","",Start!D8)</f>
        <v>Hrochová Eliška</v>
      </c>
      <c r="E8" s="380" t="str">
        <f>IF(Start!F8="","",Start!F8)</f>
        <v>PA</v>
      </c>
      <c r="F8" s="97">
        <f>IF(D8="","",'PJ-V'!$J6)</f>
        <v>23.03</v>
      </c>
      <c r="G8" s="99">
        <f>IF(D8="","",'PJ-V'!$O6)</f>
        <v>23.7</v>
      </c>
      <c r="H8" s="151">
        <f>IF(D8="","",'PJ-V'!$Q6)</f>
        <v>23.03</v>
      </c>
      <c r="I8" s="440"/>
      <c r="J8" s="199">
        <f>IF(D8="","",Výsledky!$F9)</f>
        <v>5</v>
      </c>
      <c r="K8" s="444"/>
      <c r="L8" s="665"/>
      <c r="M8" s="383">
        <f>Start!C8</f>
        <v>2</v>
      </c>
      <c r="N8" s="306" t="str">
        <f>IF(Start!D8="","",Start!D8)</f>
        <v>Hrochová Eliška</v>
      </c>
      <c r="O8" s="380" t="str">
        <f>IF(Start!F8="","",Start!F8)</f>
        <v>PA</v>
      </c>
      <c r="P8" s="97">
        <f>IF(N8="","",'DV-V'!$J6)</f>
        <v>21.33</v>
      </c>
      <c r="Q8" s="99">
        <f>IF(N8="","",'DV-V'!$O6)</f>
        <v>22.07</v>
      </c>
      <c r="R8" s="151">
        <f>IF(N8="","",'DV-V'!$Q6)</f>
        <v>21.33</v>
      </c>
      <c r="S8" s="440"/>
      <c r="T8" s="199">
        <f>IF(N8="","",Výsledky!$E9)</f>
        <v>6</v>
      </c>
      <c r="U8" s="286"/>
    </row>
    <row r="9" spans="2:21" x14ac:dyDescent="0.2">
      <c r="B9" s="665"/>
      <c r="C9" s="399">
        <f>Start!C9</f>
        <v>3</v>
      </c>
      <c r="D9" s="312" t="str">
        <f>IF(Start!D9="","",Start!D9)</f>
        <v>Novotná Leona</v>
      </c>
      <c r="E9" s="396" t="str">
        <f>IF(Start!F9="","",Start!F9)</f>
        <v>CR</v>
      </c>
      <c r="F9" s="243">
        <f>IF(D9="","",'PJ-V'!$J7)</f>
        <v>19.71</v>
      </c>
      <c r="G9" s="244">
        <f>IF(D9="","",'PJ-V'!$O7)</f>
        <v>22.22</v>
      </c>
      <c r="H9" s="445">
        <f>IF(D9="","",'PJ-V'!$Q7)</f>
        <v>19.71</v>
      </c>
      <c r="I9" s="440"/>
      <c r="J9" s="200">
        <f>IF(D9="","",Výsledky!$F10)</f>
        <v>1</v>
      </c>
      <c r="K9" s="444"/>
      <c r="L9" s="665"/>
      <c r="M9" s="399">
        <f>Start!C9</f>
        <v>3</v>
      </c>
      <c r="N9" s="312" t="str">
        <f>IF(Start!D9="","",Start!D9)</f>
        <v>Novotná Leona</v>
      </c>
      <c r="O9" s="396" t="str">
        <f>IF(Start!F9="","",Start!F9)</f>
        <v>CR</v>
      </c>
      <c r="P9" s="243">
        <f>IF(N9="","",'DV-V'!$J7)</f>
        <v>18.71</v>
      </c>
      <c r="Q9" s="244">
        <f>IF(N9="","",'DV-V'!$O7)</f>
        <v>18.97</v>
      </c>
      <c r="R9" s="445">
        <f>IF(N9="","",'DV-V'!$Q7)</f>
        <v>18.71</v>
      </c>
      <c r="S9" s="440"/>
      <c r="T9" s="200">
        <f>IF(N9="","",Výsledky!$E10)</f>
        <v>1</v>
      </c>
      <c r="U9" s="286"/>
    </row>
    <row r="10" spans="2:21" x14ac:dyDescent="0.2">
      <c r="B10" s="665"/>
      <c r="C10" s="383">
        <f>Start!C10</f>
        <v>4</v>
      </c>
      <c r="D10" s="306" t="str">
        <f>IF(Start!D10="","",Start!D10)</f>
        <v>Dudková Martina</v>
      </c>
      <c r="E10" s="380" t="str">
        <f>IF(Start!F10="","",Start!F10)</f>
        <v>UO</v>
      </c>
      <c r="F10" s="97">
        <f>IF(D10="","",'PJ-V'!$J8)</f>
        <v>20.32</v>
      </c>
      <c r="G10" s="99">
        <f>IF(D10="","",'PJ-V'!$O8)</f>
        <v>19.82</v>
      </c>
      <c r="H10" s="151">
        <f>IF(D10="","",'PJ-V'!$Q8)</f>
        <v>19.82</v>
      </c>
      <c r="I10" s="440"/>
      <c r="J10" s="199">
        <f>IF(D10="","",Výsledky!$F11)</f>
        <v>2</v>
      </c>
      <c r="K10" s="444"/>
      <c r="L10" s="665"/>
      <c r="M10" s="383">
        <f>Start!C10</f>
        <v>4</v>
      </c>
      <c r="N10" s="306" t="str">
        <f>IF(Start!D10="","",Start!D10)</f>
        <v>Dudková Martina</v>
      </c>
      <c r="O10" s="380" t="str">
        <f>IF(Start!F10="","",Start!F10)</f>
        <v>UO</v>
      </c>
      <c r="P10" s="97">
        <f>IF(N10="","",'DV-V'!$J8)</f>
        <v>19.510000000000002</v>
      </c>
      <c r="Q10" s="99">
        <f>IF(N10="","",'DV-V'!$O8)</f>
        <v>19.899999999999999</v>
      </c>
      <c r="R10" s="151">
        <f>IF(N10="","",'DV-V'!$Q8)</f>
        <v>19.510000000000002</v>
      </c>
      <c r="S10" s="440"/>
      <c r="T10" s="199">
        <f>IF(N10="","",Výsledky!$E11)</f>
        <v>3</v>
      </c>
      <c r="U10" s="286"/>
    </row>
    <row r="11" spans="2:21" x14ac:dyDescent="0.2">
      <c r="B11" s="665"/>
      <c r="C11" s="399">
        <f>Start!C11</f>
        <v>5</v>
      </c>
      <c r="D11" s="312" t="str">
        <f>IF(Start!D11="","",Start!D11)</f>
        <v>Urbancová Petra</v>
      </c>
      <c r="E11" s="396" t="str">
        <f>IF(Start!F11="","",Start!F11)</f>
        <v>PA</v>
      </c>
      <c r="F11" s="243">
        <f>IF(D11="","",'PJ-V'!$J9)</f>
        <v>23.12</v>
      </c>
      <c r="G11" s="244">
        <f>IF(D11="","",'PJ-V'!$O9)</f>
        <v>26.15</v>
      </c>
      <c r="H11" s="445">
        <f>IF(D11="","",'PJ-V'!$Q9)</f>
        <v>23.12</v>
      </c>
      <c r="I11" s="440"/>
      <c r="J11" s="200">
        <f>IF(D11="","",Výsledky!$F12)</f>
        <v>6</v>
      </c>
      <c r="K11" s="444"/>
      <c r="L11" s="665"/>
      <c r="M11" s="399">
        <f>Start!C11</f>
        <v>5</v>
      </c>
      <c r="N11" s="312" t="str">
        <f>IF(Start!D11="","",Start!D11)</f>
        <v>Urbancová Petra</v>
      </c>
      <c r="O11" s="396" t="str">
        <f>IF(Start!F11="","",Start!F11)</f>
        <v>PA</v>
      </c>
      <c r="P11" s="243">
        <f>IF(N11="","",'DV-V'!$J9)</f>
        <v>20.8</v>
      </c>
      <c r="Q11" s="244">
        <f>IF(N11="","",'DV-V'!$O9)</f>
        <v>20.57</v>
      </c>
      <c r="R11" s="445">
        <f>IF(N11="","",'DV-V'!$Q9)</f>
        <v>20.57</v>
      </c>
      <c r="S11" s="440"/>
      <c r="T11" s="200">
        <f>IF(N11="","",Výsledky!$E12)</f>
        <v>5</v>
      </c>
      <c r="U11" s="286"/>
    </row>
    <row r="12" spans="2:21" x14ac:dyDescent="0.2">
      <c r="B12" s="665"/>
      <c r="C12" s="383">
        <f>Start!C12</f>
        <v>6</v>
      </c>
      <c r="D12" s="306" t="str">
        <f>IF(Start!D12="","",Start!D12)</f>
        <v>Lupoměská Lucie</v>
      </c>
      <c r="E12" s="380" t="str">
        <f>IF(Start!F12="","",Start!F12)</f>
        <v>CR</v>
      </c>
      <c r="F12" s="97">
        <f>IF(D12="","",'PJ-V'!$J10)</f>
        <v>24.96</v>
      </c>
      <c r="G12" s="99">
        <f>IF(D12="","",'PJ-V'!$O10)</f>
        <v>25.51</v>
      </c>
      <c r="H12" s="151">
        <f>IF(D12="","",'PJ-V'!$Q10)</f>
        <v>24.96</v>
      </c>
      <c r="I12" s="440"/>
      <c r="J12" s="199">
        <f>IF(D12="","",Výsledky!$F13)</f>
        <v>7</v>
      </c>
      <c r="K12" s="444"/>
      <c r="L12" s="665"/>
      <c r="M12" s="383">
        <f>Start!C12</f>
        <v>6</v>
      </c>
      <c r="N12" s="306" t="str">
        <f>IF(Start!D12="","",Start!D12)</f>
        <v>Lupoměská Lucie</v>
      </c>
      <c r="O12" s="380" t="str">
        <f>IF(Start!F12="","",Start!F12)</f>
        <v>CR</v>
      </c>
      <c r="P12" s="97">
        <f>IF(N12="","",'DV-V'!$J10)</f>
        <v>24.46</v>
      </c>
      <c r="Q12" s="99">
        <f>IF(N12="","",'DV-V'!$O10)</f>
        <v>21.44</v>
      </c>
      <c r="R12" s="151">
        <f>IF(N12="","",'DV-V'!$Q10)</f>
        <v>21.44</v>
      </c>
      <c r="S12" s="440"/>
      <c r="T12" s="199">
        <f>IF(N12="","",Výsledky!$E13)</f>
        <v>7</v>
      </c>
      <c r="U12" s="286"/>
    </row>
    <row r="13" spans="2:21" x14ac:dyDescent="0.2">
      <c r="B13" s="665"/>
      <c r="C13" s="399">
        <f>Start!C13</f>
        <v>7</v>
      </c>
      <c r="D13" s="312" t="str">
        <f>IF(Start!D13="","",Start!D13)</f>
        <v>Křížová Darina</v>
      </c>
      <c r="E13" s="396" t="str">
        <f>IF(Start!F13="","",Start!F13)</f>
        <v>UO</v>
      </c>
      <c r="F13" s="243">
        <f>IF(D13="","",'PJ-V'!$J11)</f>
        <v>23.22</v>
      </c>
      <c r="G13" s="244">
        <f>IF(D13="","",'PJ-V'!$O11)</f>
        <v>22.48</v>
      </c>
      <c r="H13" s="445">
        <f>IF(D13="","",'PJ-V'!$Q11)</f>
        <v>22.48</v>
      </c>
      <c r="I13" s="440"/>
      <c r="J13" s="200">
        <f>IF(D13="","",Výsledky!$F14)</f>
        <v>4</v>
      </c>
      <c r="K13" s="444"/>
      <c r="L13" s="665"/>
      <c r="M13" s="399">
        <f>Start!C13</f>
        <v>7</v>
      </c>
      <c r="N13" s="312" t="str">
        <f>IF(Start!D13="","",Start!D13)</f>
        <v>Křížová Darina</v>
      </c>
      <c r="O13" s="396" t="str">
        <f>IF(Start!F13="","",Start!F13)</f>
        <v>UO</v>
      </c>
      <c r="P13" s="243">
        <f>IF(N13="","",'DV-V'!$J11)</f>
        <v>20.47</v>
      </c>
      <c r="Q13" s="244">
        <f>IF(N13="","",'DV-V'!$O11)</f>
        <v>22.69</v>
      </c>
      <c r="R13" s="445">
        <f>IF(N13="","",'DV-V'!$Q11)</f>
        <v>20.47</v>
      </c>
      <c r="S13" s="440"/>
      <c r="T13" s="200">
        <f>IF(N13="","",Výsledky!$E14)</f>
        <v>4</v>
      </c>
      <c r="U13" s="286"/>
    </row>
    <row r="14" spans="2:21" x14ac:dyDescent="0.2">
      <c r="B14" s="665"/>
      <c r="C14" s="383">
        <f>Start!C14</f>
        <v>8</v>
      </c>
      <c r="D14" s="306" t="str">
        <f>IF(Start!D14="","",Start!D14)</f>
        <v>Vlasáková Eva</v>
      </c>
      <c r="E14" s="380" t="str">
        <f>IF(Start!F14="","",Start!F14)</f>
        <v>PA</v>
      </c>
      <c r="F14" s="97">
        <f>IF(D14="","",'PJ-V'!$J12)</f>
        <v>35.04</v>
      </c>
      <c r="G14" s="99">
        <f>IF(D14="","",'PJ-V'!$O12)</f>
        <v>33.72</v>
      </c>
      <c r="H14" s="151">
        <f>IF(D14="","",'PJ-V'!$Q12)</f>
        <v>33.72</v>
      </c>
      <c r="I14" s="440"/>
      <c r="J14" s="199">
        <f>IF(D14="","",Výsledky!$F15)</f>
        <v>8</v>
      </c>
      <c r="K14" s="444"/>
      <c r="L14" s="665"/>
      <c r="M14" s="383">
        <f>Start!C14</f>
        <v>8</v>
      </c>
      <c r="N14" s="306" t="str">
        <f>IF(Start!D14="","",Start!D14)</f>
        <v>Vlasáková Eva</v>
      </c>
      <c r="O14" s="380" t="str">
        <f>IF(Start!F14="","",Start!F14)</f>
        <v>PA</v>
      </c>
      <c r="P14" s="97">
        <f>IF(N14="","",'DV-V'!$J12)</f>
        <v>25.19</v>
      </c>
      <c r="Q14" s="99" t="str">
        <f>IF(N14="","",'DV-V'!$O12)</f>
        <v>NP</v>
      </c>
      <c r="R14" s="151">
        <f>IF(N14="","",'DV-V'!$Q12)</f>
        <v>25.19</v>
      </c>
      <c r="S14" s="440"/>
      <c r="T14" s="199">
        <f>IF(N14="","",Výsledky!$E15)</f>
        <v>8</v>
      </c>
      <c r="U14" s="286"/>
    </row>
    <row r="15" spans="2:21" x14ac:dyDescent="0.2">
      <c r="B15" s="665"/>
      <c r="C15" s="399">
        <f>Start!C15</f>
        <v>9</v>
      </c>
      <c r="D15" s="312" t="str">
        <f>IF(Start!D15="","",Start!D15)</f>
        <v/>
      </c>
      <c r="E15" s="396" t="str">
        <f>IF(Start!F15="","",Start!F15)</f>
        <v/>
      </c>
      <c r="F15" s="243" t="str">
        <f>IF(D15="","",'PJ-V'!$J13)</f>
        <v/>
      </c>
      <c r="G15" s="244" t="str">
        <f>IF(D15="","",'PJ-V'!$O13)</f>
        <v/>
      </c>
      <c r="H15" s="445" t="str">
        <f>IF(D15="","",'PJ-V'!$Q13)</f>
        <v/>
      </c>
      <c r="I15" s="440"/>
      <c r="J15" s="200" t="str">
        <f>IF(D15="","",Výsledky!$F16)</f>
        <v/>
      </c>
      <c r="K15" s="444"/>
      <c r="L15" s="665"/>
      <c r="M15" s="399">
        <f>Start!C15</f>
        <v>9</v>
      </c>
      <c r="N15" s="312" t="str">
        <f>IF(Start!D15="","",Start!D15)</f>
        <v/>
      </c>
      <c r="O15" s="396" t="str">
        <f>IF(Start!F15="","",Start!F15)</f>
        <v/>
      </c>
      <c r="P15" s="243" t="str">
        <f>IF(N15="","",'DV-V'!$J13)</f>
        <v/>
      </c>
      <c r="Q15" s="244" t="str">
        <f>IF(N15="","",'DV-V'!$O13)</f>
        <v/>
      </c>
      <c r="R15" s="445" t="str">
        <f>IF(N15="","",'DV-V'!$Q13)</f>
        <v/>
      </c>
      <c r="S15" s="440"/>
      <c r="T15" s="200" t="str">
        <f>IF(N15="","",Výsledky!$E16)</f>
        <v/>
      </c>
      <c r="U15" s="286"/>
    </row>
    <row r="16" spans="2:21" x14ac:dyDescent="0.2">
      <c r="B16" s="665"/>
      <c r="C16" s="446">
        <f>Start!C16</f>
        <v>10</v>
      </c>
      <c r="D16" s="222" t="str">
        <f>IF(Start!D16="","",Start!D16)</f>
        <v/>
      </c>
      <c r="E16" s="226" t="str">
        <f>IF(Start!F16="","",Start!F16)</f>
        <v/>
      </c>
      <c r="F16" s="447" t="str">
        <f>IF(D16="","",'PJ-V'!$J14)</f>
        <v/>
      </c>
      <c r="G16" s="448" t="str">
        <f>IF(D16="","",'PJ-V'!$O14)</f>
        <v/>
      </c>
      <c r="H16" s="449" t="str">
        <f>IF(D16="","",'PJ-V'!$Q14)</f>
        <v/>
      </c>
      <c r="I16" s="440"/>
      <c r="J16" s="201" t="str">
        <f>IF(D16="","",Výsledky!$F17)</f>
        <v/>
      </c>
      <c r="K16" s="444"/>
      <c r="L16" s="665"/>
      <c r="M16" s="446">
        <f>Start!C16</f>
        <v>10</v>
      </c>
      <c r="N16" s="222" t="str">
        <f>IF(Start!D16="","",Start!D16)</f>
        <v/>
      </c>
      <c r="O16" s="226" t="str">
        <f>IF(Start!F16="","",Start!F16)</f>
        <v/>
      </c>
      <c r="P16" s="447" t="str">
        <f>IF(N16="","",'DV-V'!$J14)</f>
        <v/>
      </c>
      <c r="Q16" s="448" t="str">
        <f>IF(N16="","",'DV-V'!$O14)</f>
        <v/>
      </c>
      <c r="R16" s="449" t="str">
        <f>IF(N16="","",'DV-V'!$Q14)</f>
        <v/>
      </c>
      <c r="S16" s="440"/>
      <c r="T16" s="201" t="str">
        <f>IF(N16="","",Výsledky!$E17)</f>
        <v/>
      </c>
      <c r="U16" s="286"/>
    </row>
    <row r="17" spans="2:21" x14ac:dyDescent="0.2">
      <c r="B17" s="665"/>
      <c r="C17" s="450">
        <f>Start!C17</f>
        <v>11</v>
      </c>
      <c r="D17" s="224" t="str">
        <f>IF(Start!D17="","",Start!D17)</f>
        <v/>
      </c>
      <c r="E17" s="220" t="str">
        <f>IF(Start!F17="","",Start!F17)</f>
        <v/>
      </c>
      <c r="F17" s="451" t="str">
        <f>IF(D17="","",'PJ-V'!$J15)</f>
        <v/>
      </c>
      <c r="G17" s="452" t="str">
        <f>IF(D17="","",'PJ-V'!$O15)</f>
        <v/>
      </c>
      <c r="H17" s="453" t="str">
        <f>IF(D17="","",'PJ-V'!$Q15)</f>
        <v/>
      </c>
      <c r="I17" s="440"/>
      <c r="J17" s="202" t="str">
        <f>IF(D17="","",Výsledky!$F18)</f>
        <v/>
      </c>
      <c r="K17" s="444"/>
      <c r="L17" s="665"/>
      <c r="M17" s="450">
        <f>Start!C17</f>
        <v>11</v>
      </c>
      <c r="N17" s="224" t="str">
        <f>IF(Start!D17="","",Start!D17)</f>
        <v/>
      </c>
      <c r="O17" s="220" t="str">
        <f>IF(Start!F17="","",Start!F17)</f>
        <v/>
      </c>
      <c r="P17" s="451" t="str">
        <f>IF(N17="","",'DV-V'!$J15)</f>
        <v/>
      </c>
      <c r="Q17" s="452" t="str">
        <f>IF(N17="","",'DV-V'!$O15)</f>
        <v/>
      </c>
      <c r="R17" s="453" t="str">
        <f>IF(N17="","",'DV-V'!$Q15)</f>
        <v/>
      </c>
      <c r="S17" s="440"/>
      <c r="T17" s="202" t="str">
        <f>IF(N17="","",Výsledky!$E18)</f>
        <v/>
      </c>
      <c r="U17" s="286"/>
    </row>
    <row r="18" spans="2:21" x14ac:dyDescent="0.2">
      <c r="B18" s="665"/>
      <c r="C18" s="446">
        <f>Start!C18</f>
        <v>12</v>
      </c>
      <c r="D18" s="222" t="str">
        <f>IF(Start!D18="","",Start!D18)</f>
        <v/>
      </c>
      <c r="E18" s="226" t="str">
        <f>IF(Start!F18="","",Start!F18)</f>
        <v/>
      </c>
      <c r="F18" s="447" t="str">
        <f>IF(D18="","",'PJ-V'!$J16)</f>
        <v/>
      </c>
      <c r="G18" s="448" t="str">
        <f>IF(D18="","",'PJ-V'!$O16)</f>
        <v/>
      </c>
      <c r="H18" s="449" t="str">
        <f>IF(D18="","",'PJ-V'!$Q16)</f>
        <v/>
      </c>
      <c r="I18" s="440"/>
      <c r="J18" s="201" t="str">
        <f>IF(D18="","",Výsledky!$F19)</f>
        <v/>
      </c>
      <c r="K18" s="444"/>
      <c r="L18" s="665"/>
      <c r="M18" s="446">
        <f>Start!C18</f>
        <v>12</v>
      </c>
      <c r="N18" s="222" t="str">
        <f>IF(Start!D18="","",Start!D18)</f>
        <v/>
      </c>
      <c r="O18" s="226" t="str">
        <f>IF(Start!F18="","",Start!F18)</f>
        <v/>
      </c>
      <c r="P18" s="447" t="str">
        <f>IF(N18="","",'DV-V'!$J16)</f>
        <v/>
      </c>
      <c r="Q18" s="448" t="str">
        <f>IF(N18="","",'DV-V'!$O16)</f>
        <v/>
      </c>
      <c r="R18" s="449" t="str">
        <f>IF(N18="","",'DV-V'!$Q16)</f>
        <v/>
      </c>
      <c r="S18" s="440"/>
      <c r="T18" s="201" t="str">
        <f>IF(N18="","",Výsledky!$E19)</f>
        <v/>
      </c>
      <c r="U18" s="286"/>
    </row>
    <row r="19" spans="2:21" x14ac:dyDescent="0.2">
      <c r="B19" s="665"/>
      <c r="C19" s="450">
        <f>Start!C19</f>
        <v>13</v>
      </c>
      <c r="D19" s="224" t="str">
        <f>IF(Start!D19="","",Start!D19)</f>
        <v/>
      </c>
      <c r="E19" s="220" t="str">
        <f>IF(Start!F19="","",Start!F19)</f>
        <v/>
      </c>
      <c r="F19" s="451" t="str">
        <f>IF(D19="","",'PJ-V'!$J17)</f>
        <v/>
      </c>
      <c r="G19" s="452" t="str">
        <f>IF(D19="","",'PJ-V'!$O17)</f>
        <v/>
      </c>
      <c r="H19" s="453" t="str">
        <f>IF(D19="","",'PJ-V'!$Q17)</f>
        <v/>
      </c>
      <c r="I19" s="440"/>
      <c r="J19" s="202" t="str">
        <f>IF(D19="","",Výsledky!$F20)</f>
        <v/>
      </c>
      <c r="K19" s="444"/>
      <c r="L19" s="665"/>
      <c r="M19" s="450">
        <f>Start!C19</f>
        <v>13</v>
      </c>
      <c r="N19" s="224" t="str">
        <f>IF(Start!D19="","",Start!D19)</f>
        <v/>
      </c>
      <c r="O19" s="220" t="str">
        <f>IF(Start!F19="","",Start!F19)</f>
        <v/>
      </c>
      <c r="P19" s="451" t="str">
        <f>IF(N19="","",'DV-V'!$J17)</f>
        <v/>
      </c>
      <c r="Q19" s="452" t="str">
        <f>IF(N19="","",'DV-V'!$O17)</f>
        <v/>
      </c>
      <c r="R19" s="453" t="str">
        <f>IF(N19="","",'DV-V'!$Q17)</f>
        <v/>
      </c>
      <c r="S19" s="440"/>
      <c r="T19" s="202" t="str">
        <f>IF(N19="","",Výsledky!$E20)</f>
        <v/>
      </c>
      <c r="U19" s="286"/>
    </row>
    <row r="20" spans="2:21" x14ac:dyDescent="0.2">
      <c r="B20" s="665"/>
      <c r="C20" s="446">
        <f>Start!C20</f>
        <v>14</v>
      </c>
      <c r="D20" s="222" t="str">
        <f>IF(Start!D20="","",Start!D20)</f>
        <v/>
      </c>
      <c r="E20" s="226" t="str">
        <f>IF(Start!F20="","",Start!F20)</f>
        <v/>
      </c>
      <c r="F20" s="447" t="str">
        <f>IF(D20="","",'PJ-V'!$J18)</f>
        <v/>
      </c>
      <c r="G20" s="448" t="str">
        <f>IF(D20="","",'PJ-V'!$O18)</f>
        <v/>
      </c>
      <c r="H20" s="449" t="str">
        <f>IF(D20="","",'PJ-V'!$Q18)</f>
        <v/>
      </c>
      <c r="I20" s="440"/>
      <c r="J20" s="201" t="str">
        <f>IF(D20="","",Výsledky!$F21)</f>
        <v/>
      </c>
      <c r="K20" s="444"/>
      <c r="L20" s="665"/>
      <c r="M20" s="446">
        <f>Start!C20</f>
        <v>14</v>
      </c>
      <c r="N20" s="222" t="str">
        <f>IF(Start!D20="","",Start!D20)</f>
        <v/>
      </c>
      <c r="O20" s="226" t="str">
        <f>IF(Start!F20="","",Start!F20)</f>
        <v/>
      </c>
      <c r="P20" s="447" t="str">
        <f>IF(N20="","",'DV-V'!$J18)</f>
        <v/>
      </c>
      <c r="Q20" s="448" t="str">
        <f>IF(N20="","",'DV-V'!$O18)</f>
        <v/>
      </c>
      <c r="R20" s="449" t="str">
        <f>IF(N20="","",'DV-V'!$Q18)</f>
        <v/>
      </c>
      <c r="S20" s="440"/>
      <c r="T20" s="201" t="str">
        <f>IF(N20="","",Výsledky!$E21)</f>
        <v/>
      </c>
      <c r="U20" s="286"/>
    </row>
    <row r="21" spans="2:21" x14ac:dyDescent="0.2">
      <c r="B21" s="665"/>
      <c r="C21" s="399">
        <f>Start!C21</f>
        <v>15</v>
      </c>
      <c r="D21" s="312" t="str">
        <f>IF(Start!D21="","",Start!D21)</f>
        <v/>
      </c>
      <c r="E21" s="396" t="str">
        <f>IF(Start!F21="","",Start!F21)</f>
        <v/>
      </c>
      <c r="F21" s="243" t="str">
        <f>IF(D21="","",'PJ-V'!$J19)</f>
        <v/>
      </c>
      <c r="G21" s="244" t="str">
        <f>IF(D21="","",'PJ-V'!$O19)</f>
        <v/>
      </c>
      <c r="H21" s="445" t="str">
        <f>IF(D21="","",'PJ-V'!$Q19)</f>
        <v/>
      </c>
      <c r="I21" s="440"/>
      <c r="J21" s="200" t="str">
        <f>IF(D21="","",Výsledky!$F22)</f>
        <v/>
      </c>
      <c r="K21" s="444"/>
      <c r="L21" s="665"/>
      <c r="M21" s="399">
        <f>Start!C21</f>
        <v>15</v>
      </c>
      <c r="N21" s="312" t="str">
        <f>IF(Start!D21="","",Start!D21)</f>
        <v/>
      </c>
      <c r="O21" s="396" t="str">
        <f>IF(Start!F21="","",Start!F21)</f>
        <v/>
      </c>
      <c r="P21" s="243" t="str">
        <f>IF(N21="","",'DV-V'!$J19)</f>
        <v/>
      </c>
      <c r="Q21" s="244" t="str">
        <f>IF(N21="","",'DV-V'!$O19)</f>
        <v/>
      </c>
      <c r="R21" s="445" t="str">
        <f>IF(N21="","",'DV-V'!$Q19)</f>
        <v/>
      </c>
      <c r="S21" s="440"/>
      <c r="T21" s="200" t="str">
        <f>IF(N21="","",Výsledky!$E22)</f>
        <v/>
      </c>
      <c r="U21" s="286"/>
    </row>
    <row r="22" spans="2:21" x14ac:dyDescent="0.2">
      <c r="B22" s="665"/>
      <c r="C22" s="454">
        <f>Start!C22</f>
        <v>16</v>
      </c>
      <c r="D22" s="223" t="str">
        <f>IF(Start!D22="","",Start!D22)</f>
        <v/>
      </c>
      <c r="E22" s="227" t="str">
        <f>IF(Start!F22="","",Start!F22)</f>
        <v/>
      </c>
      <c r="F22" s="455" t="str">
        <f>IF(D22="","",'PJ-V'!$J20)</f>
        <v/>
      </c>
      <c r="G22" s="456" t="str">
        <f>IF(D22="","",'PJ-V'!$O20)</f>
        <v/>
      </c>
      <c r="H22" s="457" t="str">
        <f>IF(D22="","",'PJ-V'!$Q20)</f>
        <v/>
      </c>
      <c r="I22" s="440"/>
      <c r="J22" s="203" t="str">
        <f>IF(D22="","",Výsledky!$F23)</f>
        <v/>
      </c>
      <c r="K22" s="444"/>
      <c r="L22" s="665"/>
      <c r="M22" s="454">
        <f>Start!C22</f>
        <v>16</v>
      </c>
      <c r="N22" s="223" t="str">
        <f>IF(Start!D22="","",Start!D22)</f>
        <v/>
      </c>
      <c r="O22" s="227" t="str">
        <f>IF(Start!F22="","",Start!F22)</f>
        <v/>
      </c>
      <c r="P22" s="455" t="str">
        <f>IF(N22="","",'DV-V'!$J20)</f>
        <v/>
      </c>
      <c r="Q22" s="456" t="str">
        <f>IF(N22="","",'DV-V'!$O20)</f>
        <v/>
      </c>
      <c r="R22" s="457" t="str">
        <f>IF(N22="","",'DV-V'!$Q20)</f>
        <v/>
      </c>
      <c r="S22" s="440"/>
      <c r="T22" s="203" t="str">
        <f>IF(N22="","",Výsledky!$E23)</f>
        <v/>
      </c>
      <c r="U22" s="286"/>
    </row>
    <row r="23" spans="2:21" x14ac:dyDescent="0.2">
      <c r="B23" s="665"/>
      <c r="C23" s="399">
        <f>Start!C23</f>
        <v>17</v>
      </c>
      <c r="D23" s="312" t="str">
        <f>IF(Start!D23="","",Start!D23)</f>
        <v/>
      </c>
      <c r="E23" s="396" t="str">
        <f>IF(Start!F23="","",Start!F23)</f>
        <v/>
      </c>
      <c r="F23" s="243" t="str">
        <f>IF(D23="","",'PJ-V'!$J21)</f>
        <v/>
      </c>
      <c r="G23" s="244" t="str">
        <f>IF(D23="","",'PJ-V'!$O21)</f>
        <v/>
      </c>
      <c r="H23" s="445" t="str">
        <f>IF(D23="","",'PJ-V'!$Q21)</f>
        <v/>
      </c>
      <c r="I23" s="440"/>
      <c r="J23" s="200" t="str">
        <f>IF(D23="","",Výsledky!$F24)</f>
        <v/>
      </c>
      <c r="K23" s="444"/>
      <c r="L23" s="665"/>
      <c r="M23" s="399">
        <f>Start!C23</f>
        <v>17</v>
      </c>
      <c r="N23" s="312" t="str">
        <f>IF(Start!D23="","",Start!D23)</f>
        <v/>
      </c>
      <c r="O23" s="396" t="str">
        <f>IF(Start!F23="","",Start!F23)</f>
        <v/>
      </c>
      <c r="P23" s="243" t="str">
        <f>IF(N23="","",'DV-V'!$J21)</f>
        <v/>
      </c>
      <c r="Q23" s="244" t="str">
        <f>IF(N23="","",'DV-V'!$O21)</f>
        <v/>
      </c>
      <c r="R23" s="445" t="str">
        <f>IF(N23="","",'DV-V'!$Q21)</f>
        <v/>
      </c>
      <c r="S23" s="440"/>
      <c r="T23" s="200" t="str">
        <f>IF(N23="","",Výsledky!$E24)</f>
        <v/>
      </c>
      <c r="U23" s="286"/>
    </row>
    <row r="24" spans="2:21" x14ac:dyDescent="0.2">
      <c r="B24" s="665"/>
      <c r="C24" s="383">
        <f>Start!C24</f>
        <v>18</v>
      </c>
      <c r="D24" s="306" t="str">
        <f>IF(Start!D24="","",Start!D24)</f>
        <v/>
      </c>
      <c r="E24" s="380" t="str">
        <f>IF(Start!F24="","",Start!F24)</f>
        <v/>
      </c>
      <c r="F24" s="97" t="str">
        <f>IF(D24="","",'PJ-V'!$J22)</f>
        <v/>
      </c>
      <c r="G24" s="99" t="str">
        <f>IF(D24="","",'PJ-V'!$O22)</f>
        <v/>
      </c>
      <c r="H24" s="151" t="str">
        <f>IF(D24="","",'PJ-V'!$Q22)</f>
        <v/>
      </c>
      <c r="I24" s="440"/>
      <c r="J24" s="199" t="str">
        <f>IF(D24="","",Výsledky!$F25)</f>
        <v/>
      </c>
      <c r="K24" s="444"/>
      <c r="L24" s="665"/>
      <c r="M24" s="383">
        <f>Start!C24</f>
        <v>18</v>
      </c>
      <c r="N24" s="306" t="str">
        <f>IF(Start!D24="","",Start!D24)</f>
        <v/>
      </c>
      <c r="O24" s="380" t="str">
        <f>IF(Start!F24="","",Start!F24)</f>
        <v/>
      </c>
      <c r="P24" s="97" t="str">
        <f>IF(N24="","",'DV-V'!$J22)</f>
        <v/>
      </c>
      <c r="Q24" s="99" t="str">
        <f>IF(N24="","",'DV-V'!$O22)</f>
        <v/>
      </c>
      <c r="R24" s="151" t="str">
        <f>IF(N24="","",'DV-V'!$Q22)</f>
        <v/>
      </c>
      <c r="S24" s="440"/>
      <c r="T24" s="199" t="str">
        <f>IF(N24="","",Výsledky!$E25)</f>
        <v/>
      </c>
      <c r="U24" s="286"/>
    </row>
    <row r="25" spans="2:21" x14ac:dyDescent="0.2">
      <c r="B25" s="665"/>
      <c r="C25" s="399">
        <f>Start!C25</f>
        <v>19</v>
      </c>
      <c r="D25" s="312" t="str">
        <f>IF(Start!D25="","",Start!D25)</f>
        <v/>
      </c>
      <c r="E25" s="396" t="str">
        <f>IF(Start!F25="","",Start!F25)</f>
        <v/>
      </c>
      <c r="F25" s="243" t="str">
        <f>IF(D25="","",'PJ-V'!$J23)</f>
        <v/>
      </c>
      <c r="G25" s="244" t="str">
        <f>IF(D25="","",'PJ-V'!$O23)</f>
        <v/>
      </c>
      <c r="H25" s="445" t="str">
        <f>IF(D25="","",'PJ-V'!$Q23)</f>
        <v/>
      </c>
      <c r="I25" s="440"/>
      <c r="J25" s="200" t="str">
        <f>IF(D25="","",Výsledky!$F26)</f>
        <v/>
      </c>
      <c r="K25" s="444"/>
      <c r="L25" s="665"/>
      <c r="M25" s="399">
        <f>Start!C25</f>
        <v>19</v>
      </c>
      <c r="N25" s="312" t="str">
        <f>IF(Start!D25="","",Start!D25)</f>
        <v/>
      </c>
      <c r="O25" s="396" t="str">
        <f>IF(Start!F25="","",Start!F25)</f>
        <v/>
      </c>
      <c r="P25" s="243" t="str">
        <f>IF(N25="","",'DV-V'!$J23)</f>
        <v/>
      </c>
      <c r="Q25" s="244" t="str">
        <f>IF(N25="","",'DV-V'!$O23)</f>
        <v/>
      </c>
      <c r="R25" s="445" t="str">
        <f>IF(N25="","",'DV-V'!$Q23)</f>
        <v/>
      </c>
      <c r="S25" s="440"/>
      <c r="T25" s="200" t="str">
        <f>IF(N25="","",Výsledky!$E26)</f>
        <v/>
      </c>
      <c r="U25" s="286"/>
    </row>
    <row r="26" spans="2:21" x14ac:dyDescent="0.2">
      <c r="B26" s="665"/>
      <c r="C26" s="383">
        <f>Start!C26</f>
        <v>20</v>
      </c>
      <c r="D26" s="306" t="str">
        <f>IF(Start!D26="","",Start!D26)</f>
        <v/>
      </c>
      <c r="E26" s="380" t="str">
        <f>IF(Start!F26="","",Start!F26)</f>
        <v/>
      </c>
      <c r="F26" s="97" t="str">
        <f>IF(D26="","",'PJ-V'!$J24)</f>
        <v/>
      </c>
      <c r="G26" s="99" t="str">
        <f>IF(D26="","",'PJ-V'!$O24)</f>
        <v/>
      </c>
      <c r="H26" s="151" t="str">
        <f>IF(D26="","",'PJ-V'!$Q24)</f>
        <v/>
      </c>
      <c r="I26" s="440"/>
      <c r="J26" s="199" t="str">
        <f>IF(D26="","",Výsledky!$F27)</f>
        <v/>
      </c>
      <c r="K26" s="444"/>
      <c r="L26" s="665"/>
      <c r="M26" s="383">
        <f>Start!C26</f>
        <v>20</v>
      </c>
      <c r="N26" s="306" t="str">
        <f>IF(Start!D26="","",Start!D26)</f>
        <v/>
      </c>
      <c r="O26" s="380" t="str">
        <f>IF(Start!F26="","",Start!F26)</f>
        <v/>
      </c>
      <c r="P26" s="97" t="str">
        <f>IF(N26="","",'DV-V'!$J24)</f>
        <v/>
      </c>
      <c r="Q26" s="99" t="str">
        <f>IF(N26="","",'DV-V'!$O24)</f>
        <v/>
      </c>
      <c r="R26" s="151" t="str">
        <f>IF(N26="","",'DV-V'!$Q24)</f>
        <v/>
      </c>
      <c r="S26" s="440"/>
      <c r="T26" s="199" t="str">
        <f>IF(N26="","",Výsledky!$E27)</f>
        <v/>
      </c>
      <c r="U26" s="286"/>
    </row>
    <row r="27" spans="2:21" x14ac:dyDescent="0.2">
      <c r="B27" s="665"/>
      <c r="C27" s="450">
        <f>Start!C27</f>
        <v>21</v>
      </c>
      <c r="D27" s="224" t="str">
        <f>IF(Start!D27="","",Start!D27)</f>
        <v/>
      </c>
      <c r="E27" s="220" t="str">
        <f>IF(Start!F27="","",Start!F27)</f>
        <v/>
      </c>
      <c r="F27" s="451" t="str">
        <f>IF(D27="","",'PJ-V'!$J25)</f>
        <v/>
      </c>
      <c r="G27" s="452" t="str">
        <f>IF(D27="","",'PJ-V'!$O25)</f>
        <v/>
      </c>
      <c r="H27" s="453" t="str">
        <f>IF(D27="","",'PJ-V'!$Q25)</f>
        <v/>
      </c>
      <c r="I27" s="440"/>
      <c r="J27" s="202" t="str">
        <f>IF(D27="","",Výsledky!$F28)</f>
        <v/>
      </c>
      <c r="K27" s="444"/>
      <c r="L27" s="665"/>
      <c r="M27" s="450">
        <f>Start!C27</f>
        <v>21</v>
      </c>
      <c r="N27" s="224" t="str">
        <f>IF(Start!D27="","",Start!D27)</f>
        <v/>
      </c>
      <c r="O27" s="220" t="str">
        <f>IF(Start!F27="","",Start!F27)</f>
        <v/>
      </c>
      <c r="P27" s="451" t="str">
        <f>IF(N27="","",'DV-V'!$J25)</f>
        <v/>
      </c>
      <c r="Q27" s="452" t="str">
        <f>IF(N27="","",'DV-V'!$O25)</f>
        <v/>
      </c>
      <c r="R27" s="453" t="str">
        <f>IF(N27="","",'DV-V'!$Q25)</f>
        <v/>
      </c>
      <c r="S27" s="440"/>
      <c r="T27" s="202" t="str">
        <f>IF(N27="","",Výsledky!$E28)</f>
        <v/>
      </c>
      <c r="U27" s="286"/>
    </row>
    <row r="28" spans="2:21" x14ac:dyDescent="0.2">
      <c r="B28" s="665"/>
      <c r="C28" s="446">
        <f>Start!C28</f>
        <v>22</v>
      </c>
      <c r="D28" s="222" t="str">
        <f>IF(Start!D28="","",Start!D28)</f>
        <v/>
      </c>
      <c r="E28" s="226" t="str">
        <f>IF(Start!F28="","",Start!F28)</f>
        <v/>
      </c>
      <c r="F28" s="447" t="str">
        <f>IF(D28="","",'PJ-V'!$J26)</f>
        <v/>
      </c>
      <c r="G28" s="448" t="str">
        <f>IF(D28="","",'PJ-V'!$O26)</f>
        <v/>
      </c>
      <c r="H28" s="449" t="str">
        <f>IF(D28="","",'PJ-V'!$Q26)</f>
        <v/>
      </c>
      <c r="I28" s="440"/>
      <c r="J28" s="201" t="str">
        <f>IF(D28="","",Výsledky!$F29)</f>
        <v/>
      </c>
      <c r="K28" s="444"/>
      <c r="L28" s="665"/>
      <c r="M28" s="446">
        <f>Start!C28</f>
        <v>22</v>
      </c>
      <c r="N28" s="222" t="str">
        <f>IF(Start!D28="","",Start!D28)</f>
        <v/>
      </c>
      <c r="O28" s="226" t="str">
        <f>IF(Start!F28="","",Start!F28)</f>
        <v/>
      </c>
      <c r="P28" s="447" t="str">
        <f>IF(N28="","",'DV-V'!$J26)</f>
        <v/>
      </c>
      <c r="Q28" s="448" t="str">
        <f>IF(N28="","",'DV-V'!$O26)</f>
        <v/>
      </c>
      <c r="R28" s="449" t="str">
        <f>IF(N28="","",'DV-V'!$Q26)</f>
        <v/>
      </c>
      <c r="S28" s="440"/>
      <c r="T28" s="201" t="str">
        <f>IF(N28="","",Výsledky!$E29)</f>
        <v/>
      </c>
      <c r="U28" s="286"/>
    </row>
    <row r="29" spans="2:21" x14ac:dyDescent="0.2">
      <c r="B29" s="665"/>
      <c r="C29" s="399">
        <f>Start!C29</f>
        <v>23</v>
      </c>
      <c r="D29" s="312" t="str">
        <f>IF(Start!D29="","",Start!D29)</f>
        <v/>
      </c>
      <c r="E29" s="396" t="str">
        <f>IF(Start!F29="","",Start!F29)</f>
        <v/>
      </c>
      <c r="F29" s="243" t="str">
        <f>IF(D29="","",'PJ-V'!$J27)</f>
        <v/>
      </c>
      <c r="G29" s="244" t="str">
        <f>IF(D29="","",'PJ-V'!$O27)</f>
        <v/>
      </c>
      <c r="H29" s="445" t="str">
        <f>IF(D29="","",'PJ-V'!$Q27)</f>
        <v/>
      </c>
      <c r="I29" s="440"/>
      <c r="J29" s="200" t="str">
        <f>IF(D29="","",Výsledky!$F30)</f>
        <v/>
      </c>
      <c r="K29" s="444"/>
      <c r="L29" s="665"/>
      <c r="M29" s="399">
        <f>Start!C29</f>
        <v>23</v>
      </c>
      <c r="N29" s="312" t="str">
        <f>IF(Start!D29="","",Start!D29)</f>
        <v/>
      </c>
      <c r="O29" s="396" t="str">
        <f>IF(Start!F29="","",Start!F29)</f>
        <v/>
      </c>
      <c r="P29" s="243" t="str">
        <f>IF(N29="","",'DV-V'!$J27)</f>
        <v/>
      </c>
      <c r="Q29" s="244" t="str">
        <f>IF(N29="","",'DV-V'!$O27)</f>
        <v/>
      </c>
      <c r="R29" s="445" t="str">
        <f>IF(N29="","",'DV-V'!$Q27)</f>
        <v/>
      </c>
      <c r="S29" s="440"/>
      <c r="T29" s="200" t="str">
        <f>IF(N29="","",Výsledky!$E30)</f>
        <v/>
      </c>
      <c r="U29" s="286"/>
    </row>
    <row r="30" spans="2:21" x14ac:dyDescent="0.2">
      <c r="B30" s="665"/>
      <c r="C30" s="383">
        <f>Start!C30</f>
        <v>24</v>
      </c>
      <c r="D30" s="306" t="str">
        <f>IF(Start!D30="","",Start!D30)</f>
        <v/>
      </c>
      <c r="E30" s="380" t="str">
        <f>IF(Start!F30="","",Start!F30)</f>
        <v/>
      </c>
      <c r="F30" s="97" t="str">
        <f>IF(D30="","",'PJ-V'!$J28)</f>
        <v/>
      </c>
      <c r="G30" s="99" t="str">
        <f>IF(D30="","",'PJ-V'!$O28)</f>
        <v/>
      </c>
      <c r="H30" s="151" t="str">
        <f>IF(D30="","",'PJ-V'!$Q28)</f>
        <v/>
      </c>
      <c r="I30" s="440"/>
      <c r="J30" s="199" t="str">
        <f>IF(D30="","",Výsledky!$F31)</f>
        <v/>
      </c>
      <c r="K30" s="444"/>
      <c r="L30" s="665"/>
      <c r="M30" s="383">
        <f>Start!C30</f>
        <v>24</v>
      </c>
      <c r="N30" s="306" t="str">
        <f>IF(Start!D30="","",Start!D30)</f>
        <v/>
      </c>
      <c r="O30" s="380" t="str">
        <f>IF(Start!F30="","",Start!F30)</f>
        <v/>
      </c>
      <c r="P30" s="97" t="str">
        <f>IF(N30="","",'DV-V'!$J28)</f>
        <v/>
      </c>
      <c r="Q30" s="99" t="str">
        <f>IF(N30="","",'DV-V'!$O28)</f>
        <v/>
      </c>
      <c r="R30" s="151" t="str">
        <f>IF(N30="","",'DV-V'!$Q28)</f>
        <v/>
      </c>
      <c r="S30" s="440"/>
      <c r="T30" s="199" t="str">
        <f>IF(N30="","",Výsledky!$E31)</f>
        <v/>
      </c>
      <c r="U30" s="286"/>
    </row>
    <row r="31" spans="2:21" ht="13.5" thickBot="1" x14ac:dyDescent="0.25">
      <c r="B31" s="666"/>
      <c r="C31" s="458">
        <f>Start!C31</f>
        <v>25</v>
      </c>
      <c r="D31" s="324" t="str">
        <f>IF(Start!D31="","",Start!D31)</f>
        <v/>
      </c>
      <c r="E31" s="459" t="str">
        <f>IF(Start!F31="","",Start!F31)</f>
        <v/>
      </c>
      <c r="F31" s="245" t="str">
        <f>IF(D31="","",'PJ-V'!$J29)</f>
        <v/>
      </c>
      <c r="G31" s="246" t="str">
        <f>IF(D31="","",'PJ-V'!$O29)</f>
        <v/>
      </c>
      <c r="H31" s="460" t="str">
        <f>IF(D31="","",'PJ-V'!$Q29)</f>
        <v/>
      </c>
      <c r="I31" s="440"/>
      <c r="J31" s="461" t="str">
        <f>IF(D31="","",Výsledky!$F32)</f>
        <v/>
      </c>
      <c r="K31" s="444"/>
      <c r="L31" s="666"/>
      <c r="M31" s="458">
        <f>Start!C31</f>
        <v>25</v>
      </c>
      <c r="N31" s="324" t="str">
        <f>IF(Start!D31="","",Start!D31)</f>
        <v/>
      </c>
      <c r="O31" s="459" t="str">
        <f>IF(Start!F31="","",Start!F31)</f>
        <v/>
      </c>
      <c r="P31" s="245" t="str">
        <f>IF(N31="","",'DV-V'!$J29)</f>
        <v/>
      </c>
      <c r="Q31" s="246" t="str">
        <f>IF(N31="","",'DV-V'!$O29)</f>
        <v/>
      </c>
      <c r="R31" s="460" t="str">
        <f>IF(N31="","",'DV-V'!$Q29)</f>
        <v/>
      </c>
      <c r="S31" s="440"/>
      <c r="T31" s="461" t="str">
        <f>IF(N31="","",Výsledky!$E32)</f>
        <v/>
      </c>
      <c r="U31" s="286"/>
    </row>
    <row r="32" spans="2:21" x14ac:dyDescent="0.2">
      <c r="B32" s="664" t="s">
        <v>112</v>
      </c>
      <c r="C32" s="558">
        <f>Start!C32</f>
        <v>26</v>
      </c>
      <c r="D32" s="559" t="str">
        <f>IF(Start!D32="","",Start!D32)</f>
        <v/>
      </c>
      <c r="E32" s="560" t="str">
        <f>IF(Start!F32="","",Start!F32)</f>
        <v/>
      </c>
      <c r="F32" s="217" t="str">
        <f>IF(D32="","",'PJ-V'!$J30)</f>
        <v/>
      </c>
      <c r="G32" s="218" t="str">
        <f>IF(D32="","",'PJ-V'!$O30)</f>
        <v/>
      </c>
      <c r="H32" s="561" t="str">
        <f>IF(D32="","",'PJ-V'!$Q30)</f>
        <v/>
      </c>
      <c r="I32" s="440"/>
      <c r="J32" s="551" t="str">
        <f>IF(D32="","",Výsledky!$F33)</f>
        <v/>
      </c>
      <c r="K32" s="444"/>
      <c r="L32" s="664" t="s">
        <v>113</v>
      </c>
      <c r="M32" s="558">
        <f>Start!C32</f>
        <v>26</v>
      </c>
      <c r="N32" s="559" t="str">
        <f>IF(Start!D32="","",Start!D32)</f>
        <v/>
      </c>
      <c r="O32" s="560" t="str">
        <f>IF(Start!F32="","",Start!F32)</f>
        <v/>
      </c>
      <c r="P32" s="217" t="str">
        <f>IF(N32="","",'DV-V'!$J30)</f>
        <v/>
      </c>
      <c r="Q32" s="218" t="str">
        <f>IF(N32="","",'DV-V'!$O30)</f>
        <v/>
      </c>
      <c r="R32" s="561" t="str">
        <f>IF(N32="","",'DV-V'!$Q30)</f>
        <v/>
      </c>
      <c r="S32" s="440"/>
      <c r="T32" s="551" t="str">
        <f>IF(N32="","",Výsledky!$E33)</f>
        <v/>
      </c>
      <c r="U32" s="286"/>
    </row>
    <row r="33" spans="2:21" x14ac:dyDescent="0.2">
      <c r="B33" s="665"/>
      <c r="C33" s="399">
        <f>Start!C33</f>
        <v>27</v>
      </c>
      <c r="D33" s="312" t="str">
        <f>IF(Start!D33="","",Start!D33)</f>
        <v/>
      </c>
      <c r="E33" s="396" t="str">
        <f>IF(Start!F33="","",Start!F33)</f>
        <v/>
      </c>
      <c r="F33" s="243" t="str">
        <f>IF(D33="","",'PJ-V'!$J31)</f>
        <v/>
      </c>
      <c r="G33" s="244" t="str">
        <f>IF(D33="","",'PJ-V'!$O31)</f>
        <v/>
      </c>
      <c r="H33" s="445" t="str">
        <f>IF(D33="","",'PJ-V'!$Q31)</f>
        <v/>
      </c>
      <c r="I33" s="440"/>
      <c r="J33" s="200" t="str">
        <f>IF(D33="","",Výsledky!$F34)</f>
        <v/>
      </c>
      <c r="K33" s="444"/>
      <c r="L33" s="665"/>
      <c r="M33" s="399">
        <f>Start!C33</f>
        <v>27</v>
      </c>
      <c r="N33" s="312" t="str">
        <f>IF(Start!D33="","",Start!D33)</f>
        <v/>
      </c>
      <c r="O33" s="396" t="str">
        <f>IF(Start!F33="","",Start!F33)</f>
        <v/>
      </c>
      <c r="P33" s="243" t="str">
        <f>IF(N33="","",'DV-V'!$J31)</f>
        <v/>
      </c>
      <c r="Q33" s="244" t="str">
        <f>IF(N33="","",'DV-V'!$O31)</f>
        <v/>
      </c>
      <c r="R33" s="445" t="str">
        <f>IF(N33="","",'DV-V'!$Q31)</f>
        <v/>
      </c>
      <c r="S33" s="440"/>
      <c r="T33" s="200" t="str">
        <f>IF(N33="","",Výsledky!$E34)</f>
        <v/>
      </c>
      <c r="U33" s="286"/>
    </row>
    <row r="34" spans="2:21" x14ac:dyDescent="0.2">
      <c r="B34" s="665"/>
      <c r="C34" s="383">
        <f>Start!C34</f>
        <v>28</v>
      </c>
      <c r="D34" s="306" t="str">
        <f>IF(Start!D34="","",Start!D34)</f>
        <v/>
      </c>
      <c r="E34" s="380" t="str">
        <f>IF(Start!F34="","",Start!F34)</f>
        <v/>
      </c>
      <c r="F34" s="97" t="str">
        <f>IF(D34="","",'PJ-V'!$J32)</f>
        <v/>
      </c>
      <c r="G34" s="99" t="str">
        <f>IF(D34="","",'PJ-V'!$O32)</f>
        <v/>
      </c>
      <c r="H34" s="151" t="str">
        <f>IF(D34="","",'PJ-V'!$Q32)</f>
        <v/>
      </c>
      <c r="I34" s="440"/>
      <c r="J34" s="199" t="str">
        <f>IF(D34="","",Výsledky!$F35)</f>
        <v/>
      </c>
      <c r="K34" s="444"/>
      <c r="L34" s="665"/>
      <c r="M34" s="383">
        <f>Start!C34</f>
        <v>28</v>
      </c>
      <c r="N34" s="306" t="str">
        <f>IF(Start!D34="","",Start!D34)</f>
        <v/>
      </c>
      <c r="O34" s="380" t="str">
        <f>IF(Start!F34="","",Start!F34)</f>
        <v/>
      </c>
      <c r="P34" s="97" t="str">
        <f>IF(N34="","",'DV-V'!$J32)</f>
        <v/>
      </c>
      <c r="Q34" s="99" t="str">
        <f>IF(N34="","",'DV-V'!$O32)</f>
        <v/>
      </c>
      <c r="R34" s="151" t="str">
        <f>IF(N34="","",'DV-V'!$Q32)</f>
        <v/>
      </c>
      <c r="S34" s="440"/>
      <c r="T34" s="199" t="str">
        <f>IF(N34="","",Výsledky!$E35)</f>
        <v/>
      </c>
      <c r="U34" s="286"/>
    </row>
    <row r="35" spans="2:21" x14ac:dyDescent="0.2">
      <c r="B35" s="665"/>
      <c r="C35" s="399">
        <f>Start!C35</f>
        <v>29</v>
      </c>
      <c r="D35" s="312" t="str">
        <f>IF(Start!D35="","",Start!D35)</f>
        <v/>
      </c>
      <c r="E35" s="396" t="str">
        <f>IF(Start!F35="","",Start!F35)</f>
        <v/>
      </c>
      <c r="F35" s="243" t="str">
        <f>IF(D35="","",'PJ-V'!$J33)</f>
        <v/>
      </c>
      <c r="G35" s="244" t="str">
        <f>IF(D35="","",'PJ-V'!$O33)</f>
        <v/>
      </c>
      <c r="H35" s="445" t="str">
        <f>IF(D35="","",'PJ-V'!$Q33)</f>
        <v/>
      </c>
      <c r="I35" s="440"/>
      <c r="J35" s="200" t="str">
        <f>IF(D35="","",Výsledky!$F36)</f>
        <v/>
      </c>
      <c r="K35" s="444"/>
      <c r="L35" s="665"/>
      <c r="M35" s="399">
        <f>Start!C35</f>
        <v>29</v>
      </c>
      <c r="N35" s="312" t="str">
        <f>IF(Start!D35="","",Start!D35)</f>
        <v/>
      </c>
      <c r="O35" s="396" t="str">
        <f>IF(Start!F35="","",Start!F35)</f>
        <v/>
      </c>
      <c r="P35" s="243" t="str">
        <f>IF(N35="","",'DV-V'!$J33)</f>
        <v/>
      </c>
      <c r="Q35" s="244" t="str">
        <f>IF(N35="","",'DV-V'!$O33)</f>
        <v/>
      </c>
      <c r="R35" s="445" t="str">
        <f>IF(N35="","",'DV-V'!$Q33)</f>
        <v/>
      </c>
      <c r="S35" s="440"/>
      <c r="T35" s="200" t="str">
        <f>IF(N35="","",Výsledky!$E36)</f>
        <v/>
      </c>
      <c r="U35" s="286"/>
    </row>
    <row r="36" spans="2:21" x14ac:dyDescent="0.2">
      <c r="B36" s="665"/>
      <c r="C36" s="446">
        <f>Start!C36</f>
        <v>30</v>
      </c>
      <c r="D36" s="222" t="str">
        <f>IF(Start!D36="","",Start!D36)</f>
        <v/>
      </c>
      <c r="E36" s="226" t="str">
        <f>IF(Start!F36="","",Start!F36)</f>
        <v/>
      </c>
      <c r="F36" s="447" t="str">
        <f>IF(D36="","",'PJ-V'!$J34)</f>
        <v/>
      </c>
      <c r="G36" s="448" t="str">
        <f>IF(D36="","",'PJ-V'!$O34)</f>
        <v/>
      </c>
      <c r="H36" s="449" t="str">
        <f>IF(D36="","",'PJ-V'!$Q34)</f>
        <v/>
      </c>
      <c r="I36" s="440"/>
      <c r="J36" s="201" t="str">
        <f>IF(D36="","",Výsledky!$F37)</f>
        <v/>
      </c>
      <c r="K36" s="444"/>
      <c r="L36" s="665"/>
      <c r="M36" s="446">
        <f>Start!C36</f>
        <v>30</v>
      </c>
      <c r="N36" s="222" t="str">
        <f>IF(Start!D36="","",Start!D36)</f>
        <v/>
      </c>
      <c r="O36" s="226" t="str">
        <f>IF(Start!F36="","",Start!F36)</f>
        <v/>
      </c>
      <c r="P36" s="447" t="str">
        <f>IF(N36="","",'DV-V'!$J34)</f>
        <v/>
      </c>
      <c r="Q36" s="448" t="str">
        <f>IF(N36="","",'DV-V'!$O34)</f>
        <v/>
      </c>
      <c r="R36" s="449" t="str">
        <f>IF(N36="","",'DV-V'!$Q34)</f>
        <v/>
      </c>
      <c r="S36" s="440"/>
      <c r="T36" s="201" t="str">
        <f>IF(N36="","",Výsledky!$E37)</f>
        <v/>
      </c>
      <c r="U36" s="286"/>
    </row>
    <row r="37" spans="2:21" x14ac:dyDescent="0.2">
      <c r="B37" s="665"/>
      <c r="C37" s="450">
        <f>Start!C37</f>
        <v>31</v>
      </c>
      <c r="D37" s="224" t="str">
        <f>IF(Start!D37="","",Start!D37)</f>
        <v/>
      </c>
      <c r="E37" s="220" t="str">
        <f>IF(Start!F37="","",Start!F37)</f>
        <v/>
      </c>
      <c r="F37" s="451" t="str">
        <f>IF(D37="","",'PJ-V'!$J35)</f>
        <v/>
      </c>
      <c r="G37" s="452" t="str">
        <f>IF(D37="","",'PJ-V'!$O35)</f>
        <v/>
      </c>
      <c r="H37" s="453" t="str">
        <f>IF(D37="","",'PJ-V'!$Q35)</f>
        <v/>
      </c>
      <c r="I37" s="440"/>
      <c r="J37" s="202" t="str">
        <f>IF(D37="","",Výsledky!$F38)</f>
        <v/>
      </c>
      <c r="K37" s="444"/>
      <c r="L37" s="665"/>
      <c r="M37" s="450">
        <f>Start!C37</f>
        <v>31</v>
      </c>
      <c r="N37" s="224" t="str">
        <f>IF(Start!D37="","",Start!D37)</f>
        <v/>
      </c>
      <c r="O37" s="220" t="str">
        <f>IF(Start!F37="","",Start!F37)</f>
        <v/>
      </c>
      <c r="P37" s="451" t="str">
        <f>IF(N37="","",'DV-V'!$J35)</f>
        <v/>
      </c>
      <c r="Q37" s="452" t="str">
        <f>IF(N37="","",'DV-V'!$O35)</f>
        <v/>
      </c>
      <c r="R37" s="453" t="str">
        <f>IF(N37="","",'DV-V'!$Q35)</f>
        <v/>
      </c>
      <c r="S37" s="440"/>
      <c r="T37" s="202" t="str">
        <f>IF(N37="","",Výsledky!$E38)</f>
        <v/>
      </c>
      <c r="U37" s="286"/>
    </row>
    <row r="38" spans="2:21" x14ac:dyDescent="0.2">
      <c r="B38" s="665"/>
      <c r="C38" s="446">
        <f>Start!C38</f>
        <v>32</v>
      </c>
      <c r="D38" s="222" t="str">
        <f>IF(Start!D38="","",Start!D38)</f>
        <v/>
      </c>
      <c r="E38" s="226" t="str">
        <f>IF(Start!F38="","",Start!F38)</f>
        <v/>
      </c>
      <c r="F38" s="447" t="str">
        <f>IF(D38="","",'PJ-V'!$J36)</f>
        <v/>
      </c>
      <c r="G38" s="448" t="str">
        <f>IF(D38="","",'PJ-V'!$O36)</f>
        <v/>
      </c>
      <c r="H38" s="449" t="str">
        <f>IF(D38="","",'PJ-V'!$Q36)</f>
        <v/>
      </c>
      <c r="I38" s="440"/>
      <c r="J38" s="201" t="str">
        <f>IF(D38="","",Výsledky!$F39)</f>
        <v/>
      </c>
      <c r="K38" s="444"/>
      <c r="L38" s="665"/>
      <c r="M38" s="446">
        <f>Start!C38</f>
        <v>32</v>
      </c>
      <c r="N38" s="222" t="str">
        <f>IF(Start!D38="","",Start!D38)</f>
        <v/>
      </c>
      <c r="O38" s="226" t="str">
        <f>IF(Start!F38="","",Start!F38)</f>
        <v/>
      </c>
      <c r="P38" s="447" t="str">
        <f>IF(N38="","",'DV-V'!$J36)</f>
        <v/>
      </c>
      <c r="Q38" s="448" t="str">
        <f>IF(N38="","",'DV-V'!$O36)</f>
        <v/>
      </c>
      <c r="R38" s="449" t="str">
        <f>IF(N38="","",'DV-V'!$Q36)</f>
        <v/>
      </c>
      <c r="S38" s="440"/>
      <c r="T38" s="201" t="str">
        <f>IF(N38="","",Výsledky!$E39)</f>
        <v/>
      </c>
      <c r="U38" s="286"/>
    </row>
    <row r="39" spans="2:21" x14ac:dyDescent="0.2">
      <c r="B39" s="665"/>
      <c r="C39" s="450">
        <f>Start!C39</f>
        <v>33</v>
      </c>
      <c r="D39" s="224" t="str">
        <f>IF(Start!D39="","",Start!D39)</f>
        <v/>
      </c>
      <c r="E39" s="220" t="str">
        <f>IF(Start!F39="","",Start!F39)</f>
        <v/>
      </c>
      <c r="F39" s="451" t="str">
        <f>IF(D39="","",'PJ-V'!$J37)</f>
        <v/>
      </c>
      <c r="G39" s="452" t="str">
        <f>IF(D39="","",'PJ-V'!$O37)</f>
        <v/>
      </c>
      <c r="H39" s="453" t="str">
        <f>IF(D39="","",'PJ-V'!$Q37)</f>
        <v/>
      </c>
      <c r="I39" s="440"/>
      <c r="J39" s="202" t="str">
        <f>IF(D39="","",Výsledky!$F40)</f>
        <v/>
      </c>
      <c r="K39" s="444"/>
      <c r="L39" s="665"/>
      <c r="M39" s="450">
        <f>Start!C39</f>
        <v>33</v>
      </c>
      <c r="N39" s="224" t="str">
        <f>IF(Start!D39="","",Start!D39)</f>
        <v/>
      </c>
      <c r="O39" s="220" t="str">
        <f>IF(Start!F39="","",Start!F39)</f>
        <v/>
      </c>
      <c r="P39" s="451" t="str">
        <f>IF(N39="","",'DV-V'!$J37)</f>
        <v/>
      </c>
      <c r="Q39" s="452" t="str">
        <f>IF(N39="","",'DV-V'!$O37)</f>
        <v/>
      </c>
      <c r="R39" s="453" t="str">
        <f>IF(N39="","",'DV-V'!$Q37)</f>
        <v/>
      </c>
      <c r="S39" s="440"/>
      <c r="T39" s="202" t="str">
        <f>IF(N39="","",Výsledky!$E40)</f>
        <v/>
      </c>
      <c r="U39" s="286"/>
    </row>
    <row r="40" spans="2:21" x14ac:dyDescent="0.2">
      <c r="B40" s="665"/>
      <c r="C40" s="446">
        <f>Start!C40</f>
        <v>34</v>
      </c>
      <c r="D40" s="222" t="str">
        <f>IF(Start!D40="","",Start!D40)</f>
        <v/>
      </c>
      <c r="E40" s="226" t="str">
        <f>IF(Start!F40="","",Start!F40)</f>
        <v/>
      </c>
      <c r="F40" s="447" t="str">
        <f>IF(D40="","",'PJ-V'!$J38)</f>
        <v/>
      </c>
      <c r="G40" s="448" t="str">
        <f>IF(D40="","",'PJ-V'!$O38)</f>
        <v/>
      </c>
      <c r="H40" s="449" t="str">
        <f>IF(D40="","",'PJ-V'!$Q38)</f>
        <v/>
      </c>
      <c r="I40" s="440"/>
      <c r="J40" s="201" t="str">
        <f>IF(D40="","",Výsledky!$F41)</f>
        <v/>
      </c>
      <c r="K40" s="444"/>
      <c r="L40" s="665"/>
      <c r="M40" s="446">
        <f>Start!C40</f>
        <v>34</v>
      </c>
      <c r="N40" s="222" t="str">
        <f>IF(Start!D40="","",Start!D40)</f>
        <v/>
      </c>
      <c r="O40" s="226" t="str">
        <f>IF(Start!F40="","",Start!F40)</f>
        <v/>
      </c>
      <c r="P40" s="447" t="str">
        <f>IF(N40="","",'DV-V'!$J38)</f>
        <v/>
      </c>
      <c r="Q40" s="448" t="str">
        <f>IF(N40="","",'DV-V'!$O38)</f>
        <v/>
      </c>
      <c r="R40" s="449" t="str">
        <f>IF(N40="","",'DV-V'!$Q38)</f>
        <v/>
      </c>
      <c r="S40" s="440"/>
      <c r="T40" s="201" t="str">
        <f>IF(N40="","",Výsledky!$E41)</f>
        <v/>
      </c>
      <c r="U40" s="286"/>
    </row>
    <row r="41" spans="2:21" x14ac:dyDescent="0.2">
      <c r="B41" s="665"/>
      <c r="C41" s="399">
        <f>Start!C41</f>
        <v>35</v>
      </c>
      <c r="D41" s="312" t="str">
        <f>IF(Start!D41="","",Start!D41)</f>
        <v/>
      </c>
      <c r="E41" s="396" t="str">
        <f>IF(Start!F41="","",Start!F41)</f>
        <v/>
      </c>
      <c r="F41" s="243" t="str">
        <f>IF(D41="","",'PJ-V'!$J39)</f>
        <v/>
      </c>
      <c r="G41" s="244" t="str">
        <f>IF(D41="","",'PJ-V'!$O39)</f>
        <v/>
      </c>
      <c r="H41" s="445" t="str">
        <f>IF(D41="","",'PJ-V'!$Q39)</f>
        <v/>
      </c>
      <c r="I41" s="440"/>
      <c r="J41" s="200" t="str">
        <f>IF(D41="","",Výsledky!$F42)</f>
        <v/>
      </c>
      <c r="K41" s="444"/>
      <c r="L41" s="665"/>
      <c r="M41" s="399">
        <f>Start!C41</f>
        <v>35</v>
      </c>
      <c r="N41" s="312" t="str">
        <f>IF(Start!D41="","",Start!D41)</f>
        <v/>
      </c>
      <c r="O41" s="396" t="str">
        <f>IF(Start!F41="","",Start!F41)</f>
        <v/>
      </c>
      <c r="P41" s="243" t="str">
        <f>IF(N41="","",'DV-V'!$J39)</f>
        <v/>
      </c>
      <c r="Q41" s="244" t="str">
        <f>IF(N41="","",'DV-V'!$O39)</f>
        <v/>
      </c>
      <c r="R41" s="445" t="str">
        <f>IF(N41="","",'DV-V'!$Q39)</f>
        <v/>
      </c>
      <c r="S41" s="440"/>
      <c r="T41" s="200" t="str">
        <f>IF(N41="","",Výsledky!$E42)</f>
        <v/>
      </c>
      <c r="U41" s="286"/>
    </row>
    <row r="42" spans="2:21" x14ac:dyDescent="0.2">
      <c r="B42" s="665"/>
      <c r="C42" s="454">
        <f>Start!C42</f>
        <v>36</v>
      </c>
      <c r="D42" s="223" t="str">
        <f>IF(Start!D42="","",Start!D42)</f>
        <v/>
      </c>
      <c r="E42" s="227" t="str">
        <f>IF(Start!F42="","",Start!F42)</f>
        <v/>
      </c>
      <c r="F42" s="455" t="str">
        <f>IF(D42="","",'PJ-V'!$J40)</f>
        <v/>
      </c>
      <c r="G42" s="456" t="str">
        <f>IF(D42="","",'PJ-V'!$O40)</f>
        <v/>
      </c>
      <c r="H42" s="457" t="str">
        <f>IF(D42="","",'PJ-V'!$Q40)</f>
        <v/>
      </c>
      <c r="I42" s="440"/>
      <c r="J42" s="203" t="str">
        <f>IF(D42="","",Výsledky!$F43)</f>
        <v/>
      </c>
      <c r="K42" s="444"/>
      <c r="L42" s="665"/>
      <c r="M42" s="454">
        <f>Start!C42</f>
        <v>36</v>
      </c>
      <c r="N42" s="223" t="str">
        <f>IF(Start!D42="","",Start!D42)</f>
        <v/>
      </c>
      <c r="O42" s="227" t="str">
        <f>IF(Start!F42="","",Start!F42)</f>
        <v/>
      </c>
      <c r="P42" s="455" t="str">
        <f>IF(N42="","",'DV-V'!$J40)</f>
        <v/>
      </c>
      <c r="Q42" s="456" t="str">
        <f>IF(N42="","",'DV-V'!$O40)</f>
        <v/>
      </c>
      <c r="R42" s="457" t="str">
        <f>IF(N42="","",'DV-V'!$Q40)</f>
        <v/>
      </c>
      <c r="S42" s="440"/>
      <c r="T42" s="203" t="str">
        <f>IF(N42="","",Výsledky!$E43)</f>
        <v/>
      </c>
      <c r="U42" s="286"/>
    </row>
    <row r="43" spans="2:21" x14ac:dyDescent="0.2">
      <c r="B43" s="665"/>
      <c r="C43" s="399">
        <f>Start!C43</f>
        <v>37</v>
      </c>
      <c r="D43" s="312" t="str">
        <f>IF(Start!D43="","",Start!D43)</f>
        <v/>
      </c>
      <c r="E43" s="396" t="str">
        <f>IF(Start!F43="","",Start!F43)</f>
        <v/>
      </c>
      <c r="F43" s="243" t="str">
        <f>IF(D43="","",'PJ-V'!$J41)</f>
        <v/>
      </c>
      <c r="G43" s="244" t="str">
        <f>IF(D43="","",'PJ-V'!$O41)</f>
        <v/>
      </c>
      <c r="H43" s="445" t="str">
        <f>IF(D43="","",'PJ-V'!$Q41)</f>
        <v/>
      </c>
      <c r="I43" s="440"/>
      <c r="J43" s="200" t="str">
        <f>IF(D43="","",Výsledky!$F44)</f>
        <v/>
      </c>
      <c r="K43" s="444"/>
      <c r="L43" s="665"/>
      <c r="M43" s="399">
        <f>Start!C43</f>
        <v>37</v>
      </c>
      <c r="N43" s="312" t="str">
        <f>IF(Start!D43="","",Start!D43)</f>
        <v/>
      </c>
      <c r="O43" s="396" t="str">
        <f>IF(Start!F43="","",Start!F43)</f>
        <v/>
      </c>
      <c r="P43" s="243" t="str">
        <f>IF(N43="","",'DV-V'!$J41)</f>
        <v/>
      </c>
      <c r="Q43" s="244" t="str">
        <f>IF(N43="","",'DV-V'!$O41)</f>
        <v/>
      </c>
      <c r="R43" s="445" t="str">
        <f>IF(N43="","",'DV-V'!$Q41)</f>
        <v/>
      </c>
      <c r="S43" s="440"/>
      <c r="T43" s="200" t="str">
        <f>IF(N43="","",Výsledky!$E44)</f>
        <v/>
      </c>
      <c r="U43" s="286"/>
    </row>
    <row r="44" spans="2:21" x14ac:dyDescent="0.2">
      <c r="B44" s="665"/>
      <c r="C44" s="383">
        <f>Start!C44</f>
        <v>38</v>
      </c>
      <c r="D44" s="306" t="str">
        <f>IF(Start!D44="","",Start!D44)</f>
        <v/>
      </c>
      <c r="E44" s="380" t="str">
        <f>IF(Start!F44="","",Start!F44)</f>
        <v/>
      </c>
      <c r="F44" s="97" t="str">
        <f>IF(D44="","",'PJ-V'!$J42)</f>
        <v/>
      </c>
      <c r="G44" s="99" t="str">
        <f>IF(D44="","",'PJ-V'!$O42)</f>
        <v/>
      </c>
      <c r="H44" s="151" t="str">
        <f>IF(D44="","",'PJ-V'!$Q42)</f>
        <v/>
      </c>
      <c r="I44" s="440"/>
      <c r="J44" s="199" t="str">
        <f>IF(D44="","",Výsledky!$F45)</f>
        <v/>
      </c>
      <c r="K44" s="444"/>
      <c r="L44" s="665"/>
      <c r="M44" s="383">
        <f>Start!C44</f>
        <v>38</v>
      </c>
      <c r="N44" s="306" t="str">
        <f>IF(Start!D44="","",Start!D44)</f>
        <v/>
      </c>
      <c r="O44" s="380" t="str">
        <f>IF(Start!F44="","",Start!F44)</f>
        <v/>
      </c>
      <c r="P44" s="97" t="str">
        <f>IF(N44="","",'DV-V'!$J42)</f>
        <v/>
      </c>
      <c r="Q44" s="99" t="str">
        <f>IF(N44="","",'DV-V'!$O42)</f>
        <v/>
      </c>
      <c r="R44" s="151" t="str">
        <f>IF(N44="","",'DV-V'!$Q42)</f>
        <v/>
      </c>
      <c r="S44" s="440"/>
      <c r="T44" s="199" t="str">
        <f>IF(N44="","",Výsledky!$E45)</f>
        <v/>
      </c>
      <c r="U44" s="286"/>
    </row>
    <row r="45" spans="2:21" x14ac:dyDescent="0.2">
      <c r="B45" s="665"/>
      <c r="C45" s="399">
        <f>Start!C45</f>
        <v>39</v>
      </c>
      <c r="D45" s="312" t="str">
        <f>IF(Start!D45="","",Start!D45)</f>
        <v/>
      </c>
      <c r="E45" s="396" t="str">
        <f>IF(Start!F45="","",Start!F45)</f>
        <v/>
      </c>
      <c r="F45" s="243" t="str">
        <f>IF(D45="","",'PJ-V'!$J43)</f>
        <v/>
      </c>
      <c r="G45" s="244" t="str">
        <f>IF(D45="","",'PJ-V'!$O43)</f>
        <v/>
      </c>
      <c r="H45" s="445" t="str">
        <f>IF(D45="","",'PJ-V'!$Q43)</f>
        <v/>
      </c>
      <c r="I45" s="440"/>
      <c r="J45" s="200" t="str">
        <f>IF(D45="","",Výsledky!$F46)</f>
        <v/>
      </c>
      <c r="K45" s="444"/>
      <c r="L45" s="665"/>
      <c r="M45" s="399">
        <f>Start!C45</f>
        <v>39</v>
      </c>
      <c r="N45" s="312" t="str">
        <f>IF(Start!D45="","",Start!D45)</f>
        <v/>
      </c>
      <c r="O45" s="396" t="str">
        <f>IF(Start!F45="","",Start!F45)</f>
        <v/>
      </c>
      <c r="P45" s="243" t="str">
        <f>IF(N45="","",'DV-V'!$J43)</f>
        <v/>
      </c>
      <c r="Q45" s="244" t="str">
        <f>IF(N45="","",'DV-V'!$O43)</f>
        <v/>
      </c>
      <c r="R45" s="445" t="str">
        <f>IF(N45="","",'DV-V'!$Q43)</f>
        <v/>
      </c>
      <c r="S45" s="440"/>
      <c r="T45" s="200" t="str">
        <f>IF(N45="","",Výsledky!$E46)</f>
        <v/>
      </c>
      <c r="U45" s="286"/>
    </row>
    <row r="46" spans="2:21" x14ac:dyDescent="0.2">
      <c r="B46" s="665"/>
      <c r="C46" s="383">
        <f>Start!C46</f>
        <v>40</v>
      </c>
      <c r="D46" s="306" t="str">
        <f>IF(Start!D46="","",Start!D46)</f>
        <v/>
      </c>
      <c r="E46" s="380" t="str">
        <f>IF(Start!F46="","",Start!F46)</f>
        <v/>
      </c>
      <c r="F46" s="97" t="str">
        <f>IF(D46="","",'PJ-V'!$J44)</f>
        <v/>
      </c>
      <c r="G46" s="99" t="str">
        <f>IF(D46="","",'PJ-V'!$O44)</f>
        <v/>
      </c>
      <c r="H46" s="151" t="str">
        <f>IF(D46="","",'PJ-V'!$Q44)</f>
        <v/>
      </c>
      <c r="I46" s="440"/>
      <c r="J46" s="199" t="str">
        <f>IF(D46="","",Výsledky!$F47)</f>
        <v/>
      </c>
      <c r="K46" s="444"/>
      <c r="L46" s="665"/>
      <c r="M46" s="383">
        <f>Start!C46</f>
        <v>40</v>
      </c>
      <c r="N46" s="306" t="str">
        <f>IF(Start!D46="","",Start!D46)</f>
        <v/>
      </c>
      <c r="O46" s="380" t="str">
        <f>IF(Start!F46="","",Start!F46)</f>
        <v/>
      </c>
      <c r="P46" s="97" t="str">
        <f>IF(N46="","",'DV-V'!$J44)</f>
        <v/>
      </c>
      <c r="Q46" s="99" t="str">
        <f>IF(N46="","",'DV-V'!$O44)</f>
        <v/>
      </c>
      <c r="R46" s="151" t="str">
        <f>IF(N46="","",'DV-V'!$Q44)</f>
        <v/>
      </c>
      <c r="S46" s="440"/>
      <c r="T46" s="199" t="str">
        <f>IF(N46="","",Výsledky!$E47)</f>
        <v/>
      </c>
      <c r="U46" s="286"/>
    </row>
    <row r="47" spans="2:21" x14ac:dyDescent="0.2">
      <c r="B47" s="665"/>
      <c r="C47" s="399">
        <f>Start!C47</f>
        <v>41</v>
      </c>
      <c r="D47" s="312" t="str">
        <f>IF(Start!D47="","",Start!D47)</f>
        <v/>
      </c>
      <c r="E47" s="396" t="str">
        <f>IF(Start!F47="","",Start!F47)</f>
        <v/>
      </c>
      <c r="F47" s="243" t="str">
        <f>IF(D47="","",'PJ-V'!$J45)</f>
        <v/>
      </c>
      <c r="G47" s="244" t="str">
        <f>IF(D47="","",'PJ-V'!$O45)</f>
        <v/>
      </c>
      <c r="H47" s="445" t="str">
        <f>IF(D47="","",'PJ-V'!$Q45)</f>
        <v/>
      </c>
      <c r="I47" s="440"/>
      <c r="J47" s="200" t="str">
        <f>IF(D47="","",Výsledky!$F48)</f>
        <v/>
      </c>
      <c r="K47" s="444"/>
      <c r="L47" s="665"/>
      <c r="M47" s="399">
        <f>Start!C47</f>
        <v>41</v>
      </c>
      <c r="N47" s="312" t="str">
        <f>IF(Start!D47="","",Start!D47)</f>
        <v/>
      </c>
      <c r="O47" s="396" t="str">
        <f>IF(Start!F47="","",Start!F47)</f>
        <v/>
      </c>
      <c r="P47" s="243" t="str">
        <f>IF(N47="","",'DV-V'!$J45)</f>
        <v/>
      </c>
      <c r="Q47" s="244" t="str">
        <f>IF(N47="","",'DV-V'!$O45)</f>
        <v/>
      </c>
      <c r="R47" s="445" t="str">
        <f>IF(N47="","",'DV-V'!$Q45)</f>
        <v/>
      </c>
      <c r="S47" s="440"/>
      <c r="T47" s="200" t="str">
        <f>IF(N47="","",Výsledky!$E48)</f>
        <v/>
      </c>
      <c r="U47" s="286"/>
    </row>
    <row r="48" spans="2:21" x14ac:dyDescent="0.2">
      <c r="B48" s="665"/>
      <c r="C48" s="383">
        <f>Start!C48</f>
        <v>42</v>
      </c>
      <c r="D48" s="306" t="str">
        <f>IF(Start!D48="","",Start!D48)</f>
        <v/>
      </c>
      <c r="E48" s="380" t="str">
        <f>IF(Start!F48="","",Start!F48)</f>
        <v/>
      </c>
      <c r="F48" s="97" t="str">
        <f>IF(D48="","",'PJ-V'!$J46)</f>
        <v/>
      </c>
      <c r="G48" s="99" t="str">
        <f>IF(D48="","",'PJ-V'!$O46)</f>
        <v/>
      </c>
      <c r="H48" s="151" t="str">
        <f>IF(D48="","",'PJ-V'!$Q46)</f>
        <v/>
      </c>
      <c r="I48" s="440"/>
      <c r="J48" s="199" t="str">
        <f>IF(D48="","",Výsledky!$F49)</f>
        <v/>
      </c>
      <c r="K48" s="444"/>
      <c r="L48" s="665"/>
      <c r="M48" s="383">
        <f>Start!C48</f>
        <v>42</v>
      </c>
      <c r="N48" s="306" t="str">
        <f>IF(Start!D48="","",Start!D48)</f>
        <v/>
      </c>
      <c r="O48" s="380" t="str">
        <f>IF(Start!F48="","",Start!F48)</f>
        <v/>
      </c>
      <c r="P48" s="97" t="str">
        <f>IF(N48="","",'DV-V'!$J46)</f>
        <v/>
      </c>
      <c r="Q48" s="99" t="str">
        <f>IF(N48="","",'DV-V'!$O46)</f>
        <v/>
      </c>
      <c r="R48" s="151" t="str">
        <f>IF(N48="","",'DV-V'!$Q46)</f>
        <v/>
      </c>
      <c r="S48" s="440"/>
      <c r="T48" s="199" t="str">
        <f>IF(N48="","",Výsledky!$E49)</f>
        <v/>
      </c>
      <c r="U48" s="286"/>
    </row>
    <row r="49" spans="2:21" x14ac:dyDescent="0.2">
      <c r="B49" s="665"/>
      <c r="C49" s="399">
        <f>Start!C49</f>
        <v>43</v>
      </c>
      <c r="D49" s="312" t="str">
        <f>IF(Start!D49="","",Start!D49)</f>
        <v/>
      </c>
      <c r="E49" s="396" t="str">
        <f>IF(Start!F49="","",Start!F49)</f>
        <v/>
      </c>
      <c r="F49" s="243" t="str">
        <f>IF(D49="","",'PJ-V'!$J47)</f>
        <v/>
      </c>
      <c r="G49" s="244" t="str">
        <f>IF(D49="","",'PJ-V'!$O47)</f>
        <v/>
      </c>
      <c r="H49" s="445" t="str">
        <f>IF(D49="","",'PJ-V'!$Q47)</f>
        <v/>
      </c>
      <c r="I49" s="440"/>
      <c r="J49" s="200" t="str">
        <f>IF(D49="","",Výsledky!$F50)</f>
        <v/>
      </c>
      <c r="K49" s="444"/>
      <c r="L49" s="665"/>
      <c r="M49" s="399">
        <f>Start!C49</f>
        <v>43</v>
      </c>
      <c r="N49" s="312" t="str">
        <f>IF(Start!D49="","",Start!D49)</f>
        <v/>
      </c>
      <c r="O49" s="396" t="str">
        <f>IF(Start!F49="","",Start!F49)</f>
        <v/>
      </c>
      <c r="P49" s="243" t="str">
        <f>IF(N49="","",'DV-V'!$J47)</f>
        <v/>
      </c>
      <c r="Q49" s="244" t="str">
        <f>IF(N49="","",'DV-V'!$O47)</f>
        <v/>
      </c>
      <c r="R49" s="445" t="str">
        <f>IF(N49="","",'DV-V'!$Q47)</f>
        <v/>
      </c>
      <c r="S49" s="440"/>
      <c r="T49" s="200" t="str">
        <f>IF(N49="","",Výsledky!$E50)</f>
        <v/>
      </c>
      <c r="U49" s="286"/>
    </row>
    <row r="50" spans="2:21" x14ac:dyDescent="0.2">
      <c r="B50" s="665"/>
      <c r="C50" s="383">
        <f>Start!C50</f>
        <v>44</v>
      </c>
      <c r="D50" s="306" t="str">
        <f>IF(Start!D50="","",Start!D50)</f>
        <v/>
      </c>
      <c r="E50" s="380" t="str">
        <f>IF(Start!F50="","",Start!F50)</f>
        <v/>
      </c>
      <c r="F50" s="97" t="str">
        <f>IF(D50="","",'PJ-V'!$J48)</f>
        <v/>
      </c>
      <c r="G50" s="99" t="str">
        <f>IF(D50="","",'PJ-V'!$O48)</f>
        <v/>
      </c>
      <c r="H50" s="151" t="str">
        <f>IF(D50="","",'PJ-V'!$Q48)</f>
        <v/>
      </c>
      <c r="I50" s="440"/>
      <c r="J50" s="199" t="str">
        <f>IF(D50="","",Výsledky!$F51)</f>
        <v/>
      </c>
      <c r="K50" s="444"/>
      <c r="L50" s="665"/>
      <c r="M50" s="383">
        <f>Start!C50</f>
        <v>44</v>
      </c>
      <c r="N50" s="306" t="str">
        <f>IF(Start!D50="","",Start!D50)</f>
        <v/>
      </c>
      <c r="O50" s="380" t="str">
        <f>IF(Start!F50="","",Start!F50)</f>
        <v/>
      </c>
      <c r="P50" s="97" t="str">
        <f>IF(N50="","",'DV-V'!$J48)</f>
        <v/>
      </c>
      <c r="Q50" s="99" t="str">
        <f>IF(N50="","",'DV-V'!$O48)</f>
        <v/>
      </c>
      <c r="R50" s="151" t="str">
        <f>IF(N50="","",'DV-V'!$Q48)</f>
        <v/>
      </c>
      <c r="S50" s="440"/>
      <c r="T50" s="199" t="str">
        <f>IF(N50="","",Výsledky!$E51)</f>
        <v/>
      </c>
      <c r="U50" s="286"/>
    </row>
    <row r="51" spans="2:21" x14ac:dyDescent="0.2">
      <c r="B51" s="665"/>
      <c r="C51" s="399">
        <f>Start!C51</f>
        <v>45</v>
      </c>
      <c r="D51" s="312" t="str">
        <f>IF(Start!D51="","",Start!D51)</f>
        <v/>
      </c>
      <c r="E51" s="396" t="str">
        <f>IF(Start!F51="","",Start!F51)</f>
        <v/>
      </c>
      <c r="F51" s="243" t="str">
        <f>IF(D51="","",'PJ-V'!$J49)</f>
        <v/>
      </c>
      <c r="G51" s="244" t="str">
        <f>IF(D51="","",'PJ-V'!$O49)</f>
        <v/>
      </c>
      <c r="H51" s="445" t="str">
        <f>IF(D51="","",'PJ-V'!$Q49)</f>
        <v/>
      </c>
      <c r="I51" s="440"/>
      <c r="J51" s="200" t="str">
        <f>IF(D51="","",Výsledky!$F52)</f>
        <v/>
      </c>
      <c r="K51" s="444"/>
      <c r="L51" s="665"/>
      <c r="M51" s="399">
        <f>Start!C51</f>
        <v>45</v>
      </c>
      <c r="N51" s="312" t="str">
        <f>IF(Start!D51="","",Start!D51)</f>
        <v/>
      </c>
      <c r="O51" s="396" t="str">
        <f>IF(Start!F51="","",Start!F51)</f>
        <v/>
      </c>
      <c r="P51" s="243" t="str">
        <f>IF(N51="","",'DV-V'!$J49)</f>
        <v/>
      </c>
      <c r="Q51" s="244" t="str">
        <f>IF(N51="","",'DV-V'!$O49)</f>
        <v/>
      </c>
      <c r="R51" s="445" t="str">
        <f>IF(N51="","",'DV-V'!$Q49)</f>
        <v/>
      </c>
      <c r="S51" s="440"/>
      <c r="T51" s="200" t="str">
        <f>IF(N51="","",Výsledky!$E52)</f>
        <v/>
      </c>
      <c r="U51" s="286"/>
    </row>
    <row r="52" spans="2:21" x14ac:dyDescent="0.2">
      <c r="B52" s="665"/>
      <c r="C52" s="446">
        <f>Start!C52</f>
        <v>46</v>
      </c>
      <c r="D52" s="222" t="str">
        <f>IF(Start!D52="","",Start!D52)</f>
        <v/>
      </c>
      <c r="E52" s="226" t="str">
        <f>IF(Start!F52="","",Start!F52)</f>
        <v/>
      </c>
      <c r="F52" s="447" t="str">
        <f>IF(D52="","",'PJ-V'!$J50)</f>
        <v/>
      </c>
      <c r="G52" s="448" t="str">
        <f>IF(D52="","",'PJ-V'!$O50)</f>
        <v/>
      </c>
      <c r="H52" s="449" t="str">
        <f>IF(D52="","",'PJ-V'!$Q50)</f>
        <v/>
      </c>
      <c r="I52" s="440"/>
      <c r="J52" s="201" t="str">
        <f>IF(D52="","",Výsledky!$F53)</f>
        <v/>
      </c>
      <c r="K52" s="444"/>
      <c r="L52" s="665"/>
      <c r="M52" s="446">
        <f>Start!C52</f>
        <v>46</v>
      </c>
      <c r="N52" s="222" t="str">
        <f>IF(Start!D52="","",Start!D52)</f>
        <v/>
      </c>
      <c r="O52" s="226" t="str">
        <f>IF(Start!F52="","",Start!F52)</f>
        <v/>
      </c>
      <c r="P52" s="447" t="str">
        <f>IF(N52="","",'DV-V'!$J50)</f>
        <v/>
      </c>
      <c r="Q52" s="448" t="str">
        <f>IF(N52="","",'DV-V'!$O50)</f>
        <v/>
      </c>
      <c r="R52" s="449" t="str">
        <f>IF(N52="","",'DV-V'!$Q50)</f>
        <v/>
      </c>
      <c r="S52" s="440"/>
      <c r="T52" s="201" t="str">
        <f>IF(N52="","",Výsledky!$E53)</f>
        <v/>
      </c>
      <c r="U52" s="286"/>
    </row>
    <row r="53" spans="2:21" x14ac:dyDescent="0.2">
      <c r="B53" s="665"/>
      <c r="C53" s="450">
        <f>Start!C53</f>
        <v>47</v>
      </c>
      <c r="D53" s="224" t="str">
        <f>IF(Start!D53="","",Start!D53)</f>
        <v/>
      </c>
      <c r="E53" s="220" t="str">
        <f>IF(Start!F53="","",Start!F53)</f>
        <v/>
      </c>
      <c r="F53" s="451" t="str">
        <f>IF(D53="","",'PJ-V'!$J51)</f>
        <v/>
      </c>
      <c r="G53" s="452" t="str">
        <f>IF(D53="","",'PJ-V'!$O51)</f>
        <v/>
      </c>
      <c r="H53" s="453" t="str">
        <f>IF(D53="","",'PJ-V'!$Q51)</f>
        <v/>
      </c>
      <c r="I53" s="440"/>
      <c r="J53" s="202" t="str">
        <f>IF(D53="","",Výsledky!$F54)</f>
        <v/>
      </c>
      <c r="K53" s="444"/>
      <c r="L53" s="665"/>
      <c r="M53" s="450">
        <f>Start!C53</f>
        <v>47</v>
      </c>
      <c r="N53" s="224" t="str">
        <f>IF(Start!D53="","",Start!D53)</f>
        <v/>
      </c>
      <c r="O53" s="220" t="str">
        <f>IF(Start!F53="","",Start!F53)</f>
        <v/>
      </c>
      <c r="P53" s="451" t="str">
        <f>IF(N53="","",'DV-V'!$J51)</f>
        <v/>
      </c>
      <c r="Q53" s="452" t="str">
        <f>IF(N53="","",'DV-V'!$O51)</f>
        <v/>
      </c>
      <c r="R53" s="453" t="str">
        <f>IF(N53="","",'DV-V'!$Q51)</f>
        <v/>
      </c>
      <c r="S53" s="440"/>
      <c r="T53" s="202" t="str">
        <f>IF(N53="","",Výsledky!$E54)</f>
        <v/>
      </c>
      <c r="U53" s="286"/>
    </row>
    <row r="54" spans="2:21" x14ac:dyDescent="0.2">
      <c r="B54" s="665"/>
      <c r="C54" s="446">
        <f>Start!C54</f>
        <v>48</v>
      </c>
      <c r="D54" s="222" t="str">
        <f>IF(Start!D54="","",Start!D54)</f>
        <v/>
      </c>
      <c r="E54" s="226" t="str">
        <f>IF(Start!F54="","",Start!F54)</f>
        <v/>
      </c>
      <c r="F54" s="447" t="str">
        <f>IF(D54="","",'PJ-V'!$J52)</f>
        <v/>
      </c>
      <c r="G54" s="448" t="str">
        <f>IF(D54="","",'PJ-V'!$O52)</f>
        <v/>
      </c>
      <c r="H54" s="449" t="str">
        <f>IF(D54="","",'PJ-V'!$Q52)</f>
        <v/>
      </c>
      <c r="I54" s="440"/>
      <c r="J54" s="201" t="str">
        <f>IF(D54="","",Výsledky!$F55)</f>
        <v/>
      </c>
      <c r="K54" s="444"/>
      <c r="L54" s="665"/>
      <c r="M54" s="446">
        <f>Start!C54</f>
        <v>48</v>
      </c>
      <c r="N54" s="222" t="str">
        <f>IF(Start!D54="","",Start!D54)</f>
        <v/>
      </c>
      <c r="O54" s="226" t="str">
        <f>IF(Start!F54="","",Start!F54)</f>
        <v/>
      </c>
      <c r="P54" s="447" t="str">
        <f>IF(N54="","",'DV-V'!$J52)</f>
        <v/>
      </c>
      <c r="Q54" s="448" t="str">
        <f>IF(N54="","",'DV-V'!$O52)</f>
        <v/>
      </c>
      <c r="R54" s="449" t="str">
        <f>IF(N54="","",'DV-V'!$Q52)</f>
        <v/>
      </c>
      <c r="S54" s="440"/>
      <c r="T54" s="201" t="str">
        <f>IF(N54="","",Výsledky!$E55)</f>
        <v/>
      </c>
      <c r="U54" s="286"/>
    </row>
    <row r="55" spans="2:21" ht="13.5" thickBot="1" x14ac:dyDescent="0.25">
      <c r="B55" s="665"/>
      <c r="C55" s="552">
        <f>Start!C55</f>
        <v>49</v>
      </c>
      <c r="D55" s="534" t="str">
        <f>IF(Start!D55="","",Start!D55)</f>
        <v/>
      </c>
      <c r="E55" s="553" t="str">
        <f>IF(Start!F55="","",Start!F55)</f>
        <v/>
      </c>
      <c r="F55" s="554" t="str">
        <f>IF(D55="","",'PJ-V'!$J53)</f>
        <v/>
      </c>
      <c r="G55" s="555" t="str">
        <f>IF(D55="","",'PJ-V'!$O53)</f>
        <v/>
      </c>
      <c r="H55" s="556" t="str">
        <f>IF(D55="","",'PJ-V'!$Q53)</f>
        <v/>
      </c>
      <c r="I55" s="440"/>
      <c r="J55" s="205" t="str">
        <f>IF(D55="","",Výsledky!$F56)</f>
        <v/>
      </c>
      <c r="K55" s="444"/>
      <c r="L55" s="665"/>
      <c r="M55" s="552">
        <f>Start!C55</f>
        <v>49</v>
      </c>
      <c r="N55" s="534" t="str">
        <f>IF(Start!D55="","",Start!D55)</f>
        <v/>
      </c>
      <c r="O55" s="553" t="str">
        <f>IF(Start!F55="","",Start!F55)</f>
        <v/>
      </c>
      <c r="P55" s="554" t="str">
        <f>IF(N55="","",'DV-V'!$J53)</f>
        <v/>
      </c>
      <c r="Q55" s="555" t="str">
        <f>IF(N55="","",'DV-V'!$O53)</f>
        <v/>
      </c>
      <c r="R55" s="556" t="str">
        <f>IF(N55="","",'DV-V'!$Q53)</f>
        <v/>
      </c>
      <c r="S55" s="440"/>
      <c r="T55" s="205" t="str">
        <f>IF(N55="","",Výsledky!$E56)</f>
        <v/>
      </c>
      <c r="U55" s="286"/>
    </row>
    <row r="56" spans="2:21" ht="13.5" thickBot="1" x14ac:dyDescent="0.25">
      <c r="B56" s="666"/>
      <c r="C56" s="557">
        <f>Start!C56</f>
        <v>50</v>
      </c>
      <c r="D56" s="537" t="str">
        <f>IF(Start!D56="","",Start!D56)</f>
        <v/>
      </c>
      <c r="E56" s="496" t="str">
        <f>IF(Start!F56="","",Start!F56)</f>
        <v/>
      </c>
      <c r="F56" s="528" t="str">
        <f>IF(D56="","",'PJ-V'!$J54)</f>
        <v/>
      </c>
      <c r="G56" s="530" t="str">
        <f>IF(D56="","",'PJ-V'!$O54)</f>
        <v/>
      </c>
      <c r="H56" s="533" t="str">
        <f>IF(D56="","",'PJ-V'!$Q54)</f>
        <v/>
      </c>
      <c r="I56" s="440"/>
      <c r="J56" s="562" t="str">
        <f>IF(D56="","",Výsledky!$F57)</f>
        <v/>
      </c>
      <c r="K56" s="444"/>
      <c r="L56" s="666"/>
      <c r="M56" s="557">
        <f>Start!C56</f>
        <v>50</v>
      </c>
      <c r="N56" s="537" t="str">
        <f>IF(Start!D56="","",Start!D56)</f>
        <v/>
      </c>
      <c r="O56" s="496" t="str">
        <f>IF(Start!F56="","",Start!F56)</f>
        <v/>
      </c>
      <c r="P56" s="528" t="str">
        <f>IF(N56="","",'DV-V'!$J54)</f>
        <v/>
      </c>
      <c r="Q56" s="530" t="str">
        <f>IF(N56="","",'DV-V'!$O54)</f>
        <v/>
      </c>
      <c r="R56" s="533" t="str">
        <f>IF(N56="","",'DV-V'!$Q54)</f>
        <v/>
      </c>
      <c r="S56" s="440"/>
      <c r="T56" s="562" t="str">
        <f>IF(N56="","",Výsledky!$E57)</f>
        <v/>
      </c>
      <c r="U56" s="286"/>
    </row>
    <row r="57" spans="2:21" ht="13.7" customHeight="1" x14ac:dyDescent="0.2">
      <c r="H57" s="444"/>
    </row>
    <row r="58" spans="2:21" ht="26.25" x14ac:dyDescent="0.2">
      <c r="B58" s="660" t="str">
        <f>B1</f>
        <v>Tisková sestava</v>
      </c>
      <c r="C58" s="660"/>
      <c r="D58" s="660"/>
      <c r="E58" s="660"/>
      <c r="F58" s="660"/>
      <c r="G58" s="660"/>
      <c r="H58" s="660"/>
      <c r="I58" s="660"/>
      <c r="J58" s="660"/>
      <c r="K58" s="660"/>
      <c r="L58" s="660"/>
      <c r="M58" s="660"/>
      <c r="N58" s="660"/>
      <c r="O58" s="660"/>
      <c r="P58" s="660"/>
      <c r="Q58" s="660"/>
      <c r="R58" s="660"/>
      <c r="S58" s="660"/>
      <c r="T58" s="660"/>
      <c r="U58" s="294"/>
    </row>
    <row r="59" spans="2:21" s="328" customFormat="1" ht="13.7" customHeight="1" x14ac:dyDescent="0.2">
      <c r="B59" s="294"/>
      <c r="C59" s="294"/>
      <c r="D59" s="294"/>
      <c r="E59" s="294"/>
      <c r="F59" s="294"/>
      <c r="G59" s="294"/>
      <c r="H59" s="294"/>
      <c r="I59" s="294"/>
      <c r="J59" s="294"/>
      <c r="K59" s="294"/>
      <c r="L59" s="294"/>
      <c r="M59" s="294"/>
      <c r="N59" s="294"/>
      <c r="O59" s="294"/>
      <c r="P59" s="294"/>
      <c r="Q59" s="294"/>
      <c r="R59" s="294"/>
      <c r="S59" s="294"/>
      <c r="T59" s="294"/>
      <c r="U59" s="294"/>
    </row>
    <row r="60" spans="2:21" s="435" customFormat="1" ht="18" x14ac:dyDescent="0.2">
      <c r="B60" s="434"/>
      <c r="C60" s="667" t="str">
        <f>C3</f>
        <v>Krajské kolo DOROSTU</v>
      </c>
      <c r="D60" s="667"/>
      <c r="E60" s="667"/>
      <c r="F60" s="667"/>
      <c r="G60" s="667"/>
      <c r="H60" s="667"/>
      <c r="I60" s="667"/>
      <c r="J60" s="667"/>
      <c r="K60" s="667"/>
      <c r="L60" s="667"/>
      <c r="M60" s="667"/>
      <c r="N60" s="667"/>
      <c r="O60" s="667"/>
      <c r="P60" s="667"/>
      <c r="Q60" s="667"/>
      <c r="R60" s="667"/>
      <c r="S60" s="667"/>
      <c r="T60" s="434"/>
      <c r="U60" s="434"/>
    </row>
    <row r="61" spans="2:21" s="435" customFormat="1" ht="18" x14ac:dyDescent="0.2">
      <c r="B61" s="434"/>
      <c r="C61" s="667" t="str">
        <f>C4</f>
        <v>Kategorie: Dorky mladší</v>
      </c>
      <c r="D61" s="667"/>
      <c r="E61" s="667"/>
      <c r="F61" s="667"/>
      <c r="G61" s="667"/>
      <c r="H61" s="667"/>
      <c r="I61" s="434"/>
      <c r="J61" s="434"/>
      <c r="K61" s="434"/>
      <c r="L61" s="434"/>
      <c r="M61" s="668" t="str">
        <f>M4</f>
        <v>9.6.2018 Chrudim</v>
      </c>
      <c r="N61" s="668"/>
      <c r="O61" s="668"/>
      <c r="P61" s="668"/>
      <c r="Q61" s="668"/>
      <c r="R61" s="668"/>
      <c r="S61" s="434"/>
      <c r="T61" s="434"/>
      <c r="U61" s="434"/>
    </row>
    <row r="62" spans="2:21" ht="13.5" thickBot="1" x14ac:dyDescent="0.25"/>
    <row r="63" spans="2:21" ht="16.5" customHeight="1" thickBot="1" x14ac:dyDescent="0.25">
      <c r="B63" s="664" t="s">
        <v>114</v>
      </c>
      <c r="C63" s="436" t="s">
        <v>0</v>
      </c>
      <c r="D63" s="437" t="s">
        <v>9</v>
      </c>
      <c r="E63" s="437" t="str">
        <f>Start!$F$6</f>
        <v>Okres</v>
      </c>
      <c r="F63" s="462"/>
      <c r="G63" s="462"/>
      <c r="H63" s="463"/>
      <c r="I63" s="298"/>
      <c r="J63" s="437" t="s">
        <v>2</v>
      </c>
      <c r="K63" s="464"/>
      <c r="L63" s="664" t="s">
        <v>53</v>
      </c>
      <c r="M63" s="436" t="s">
        <v>0</v>
      </c>
      <c r="N63" s="296" t="s">
        <v>9</v>
      </c>
      <c r="O63" s="437" t="str">
        <f>Start!$F$6</f>
        <v>Okres</v>
      </c>
      <c r="P63" s="465"/>
      <c r="Q63" s="465"/>
      <c r="R63" s="437" t="s">
        <v>36</v>
      </c>
      <c r="S63" s="298"/>
      <c r="T63" s="437" t="s">
        <v>2</v>
      </c>
      <c r="U63" s="298"/>
    </row>
    <row r="64" spans="2:21" x14ac:dyDescent="0.2">
      <c r="B64" s="665"/>
      <c r="C64" s="366">
        <f>Start!C7</f>
        <v>1</v>
      </c>
      <c r="D64" s="53" t="str">
        <f>IF(Start!D7="","",Start!D7)</f>
        <v>Hájková Andrea</v>
      </c>
      <c r="E64" s="363" t="str">
        <f>IF(Start!F7="","",Start!F7)</f>
        <v>UO</v>
      </c>
      <c r="F64" s="466"/>
      <c r="G64" s="466"/>
      <c r="H64" s="31"/>
      <c r="J64" s="198" t="str">
        <f>IF(D64="","",Výsledky!D8)</f>
        <v>0</v>
      </c>
      <c r="K64" s="440"/>
      <c r="L64" s="665"/>
      <c r="M64" s="366">
        <f>Start!C7</f>
        <v>1</v>
      </c>
      <c r="N64" s="53" t="str">
        <f>IF(Start!D7="","",Start!D7)</f>
        <v>Hájková Andrea</v>
      </c>
      <c r="O64" s="363" t="str">
        <f>IF(Start!F7="","",Start!F7)</f>
        <v>UO</v>
      </c>
      <c r="P64" s="467"/>
      <c r="Q64" s="467"/>
      <c r="R64" s="198">
        <f>IF(N64="","",TEST!F5)</f>
        <v>0</v>
      </c>
      <c r="T64" s="198">
        <f>IF(N64="","",TEST!J5)</f>
        <v>1</v>
      </c>
    </row>
    <row r="65" spans="2:20" x14ac:dyDescent="0.2">
      <c r="B65" s="665"/>
      <c r="C65" s="383">
        <f>Start!C8</f>
        <v>2</v>
      </c>
      <c r="D65" s="75" t="str">
        <f>IF(Start!D8="","",Start!D8)</f>
        <v>Hrochová Eliška</v>
      </c>
      <c r="E65" s="380" t="str">
        <f>IF(Start!F8="","",Start!F8)</f>
        <v>PA</v>
      </c>
      <c r="F65" s="466"/>
      <c r="G65" s="466"/>
      <c r="H65" s="31"/>
      <c r="J65" s="199" t="str">
        <f>IF(D65="","",Výsledky!D9)</f>
        <v>0</v>
      </c>
      <c r="K65" s="440"/>
      <c r="L65" s="665"/>
      <c r="M65" s="383">
        <f>Start!C8</f>
        <v>2</v>
      </c>
      <c r="N65" s="75" t="str">
        <f>IF(Start!D8="","",Start!D8)</f>
        <v>Hrochová Eliška</v>
      </c>
      <c r="O65" s="380" t="str">
        <f>IF(Start!F8="","",Start!F8)</f>
        <v>PA</v>
      </c>
      <c r="P65" s="467"/>
      <c r="Q65" s="467"/>
      <c r="R65" s="199">
        <f>IF(N65="","",TEST!F6)</f>
        <v>0</v>
      </c>
      <c r="T65" s="199">
        <f>IF(N65="","",TEST!J6)</f>
        <v>1</v>
      </c>
    </row>
    <row r="66" spans="2:20" x14ac:dyDescent="0.2">
      <c r="B66" s="665"/>
      <c r="C66" s="399">
        <f>Start!C9</f>
        <v>3</v>
      </c>
      <c r="D66" s="54" t="str">
        <f>IF(Start!D9="","",Start!D9)</f>
        <v>Novotná Leona</v>
      </c>
      <c r="E66" s="396" t="str">
        <f>IF(Start!F9="","",Start!F9)</f>
        <v>CR</v>
      </c>
      <c r="F66" s="466"/>
      <c r="G66" s="466"/>
      <c r="H66" s="31"/>
      <c r="J66" s="200" t="str">
        <f>IF(D66="","",Výsledky!D10)</f>
        <v>0</v>
      </c>
      <c r="K66" s="440"/>
      <c r="L66" s="665"/>
      <c r="M66" s="399">
        <f>Start!C9</f>
        <v>3</v>
      </c>
      <c r="N66" s="54" t="str">
        <f>IF(Start!D9="","",Start!D9)</f>
        <v>Novotná Leona</v>
      </c>
      <c r="O66" s="396" t="str">
        <f>IF(Start!F9="","",Start!F9)</f>
        <v>CR</v>
      </c>
      <c r="P66" s="467"/>
      <c r="Q66" s="467"/>
      <c r="R66" s="200">
        <f>IF(N66="","",TEST!F7)</f>
        <v>0</v>
      </c>
      <c r="T66" s="200">
        <f>IF(N66="","",TEST!J7)</f>
        <v>1</v>
      </c>
    </row>
    <row r="67" spans="2:20" x14ac:dyDescent="0.2">
      <c r="B67" s="665"/>
      <c r="C67" s="383">
        <f>Start!C10</f>
        <v>4</v>
      </c>
      <c r="D67" s="75" t="str">
        <f>IF(Start!D10="","",Start!D10)</f>
        <v>Dudková Martina</v>
      </c>
      <c r="E67" s="380" t="str">
        <f>IF(Start!F10="","",Start!F10)</f>
        <v>UO</v>
      </c>
      <c r="F67" s="466"/>
      <c r="G67" s="466"/>
      <c r="H67" s="31"/>
      <c r="J67" s="199" t="str">
        <f>IF(D67="","",Výsledky!D11)</f>
        <v>0</v>
      </c>
      <c r="K67" s="440"/>
      <c r="L67" s="665"/>
      <c r="M67" s="383">
        <f>Start!C10</f>
        <v>4</v>
      </c>
      <c r="N67" s="75" t="str">
        <f>IF(Start!D10="","",Start!D10)</f>
        <v>Dudková Martina</v>
      </c>
      <c r="O67" s="380" t="str">
        <f>IF(Start!F10="","",Start!F10)</f>
        <v>UO</v>
      </c>
      <c r="P67" s="467"/>
      <c r="Q67" s="467"/>
      <c r="R67" s="199">
        <f>IF(N67="","",TEST!F8)</f>
        <v>0</v>
      </c>
      <c r="T67" s="199">
        <f>IF(N67="","",TEST!J8)</f>
        <v>1</v>
      </c>
    </row>
    <row r="68" spans="2:20" x14ac:dyDescent="0.2">
      <c r="B68" s="665"/>
      <c r="C68" s="399">
        <f>Start!C11</f>
        <v>5</v>
      </c>
      <c r="D68" s="54" t="str">
        <f>IF(Start!D11="","",Start!D11)</f>
        <v>Urbancová Petra</v>
      </c>
      <c r="E68" s="396" t="str">
        <f>IF(Start!F11="","",Start!F11)</f>
        <v>PA</v>
      </c>
      <c r="F68" s="466"/>
      <c r="G68" s="466"/>
      <c r="H68" s="31"/>
      <c r="J68" s="200" t="str">
        <f>IF(D68="","",Výsledky!D12)</f>
        <v>0</v>
      </c>
      <c r="K68" s="440"/>
      <c r="L68" s="665"/>
      <c r="M68" s="399">
        <f>Start!C11</f>
        <v>5</v>
      </c>
      <c r="N68" s="54" t="str">
        <f>IF(Start!D11="","",Start!D11)</f>
        <v>Urbancová Petra</v>
      </c>
      <c r="O68" s="396" t="str">
        <f>IF(Start!F11="","",Start!F11)</f>
        <v>PA</v>
      </c>
      <c r="P68" s="467"/>
      <c r="Q68" s="467"/>
      <c r="R68" s="200">
        <f>IF(N68="","",TEST!F9)</f>
        <v>2</v>
      </c>
      <c r="T68" s="200">
        <f>IF(N68="","",TEST!J9)</f>
        <v>8</v>
      </c>
    </row>
    <row r="69" spans="2:20" x14ac:dyDescent="0.2">
      <c r="B69" s="665"/>
      <c r="C69" s="383">
        <f>Start!C12</f>
        <v>6</v>
      </c>
      <c r="D69" s="75" t="str">
        <f>IF(Start!D12="","",Start!D12)</f>
        <v>Lupoměská Lucie</v>
      </c>
      <c r="E69" s="380" t="str">
        <f>IF(Start!F12="","",Start!F12)</f>
        <v>CR</v>
      </c>
      <c r="F69" s="466"/>
      <c r="G69" s="466"/>
      <c r="H69" s="31"/>
      <c r="J69" s="199" t="str">
        <f>IF(D69="","",Výsledky!D13)</f>
        <v>0</v>
      </c>
      <c r="K69" s="440"/>
      <c r="L69" s="665"/>
      <c r="M69" s="383">
        <f>Start!C12</f>
        <v>6</v>
      </c>
      <c r="N69" s="75" t="str">
        <f>IF(Start!D12="","",Start!D12)</f>
        <v>Lupoměská Lucie</v>
      </c>
      <c r="O69" s="380" t="str">
        <f>IF(Start!F12="","",Start!F12)</f>
        <v>CR</v>
      </c>
      <c r="P69" s="467"/>
      <c r="Q69" s="467"/>
      <c r="R69" s="199">
        <f>IF(N69="","",TEST!F10)</f>
        <v>0</v>
      </c>
      <c r="T69" s="199">
        <f>IF(N69="","",TEST!J10)</f>
        <v>1</v>
      </c>
    </row>
    <row r="70" spans="2:20" x14ac:dyDescent="0.2">
      <c r="B70" s="665"/>
      <c r="C70" s="399">
        <f>Start!C13</f>
        <v>7</v>
      </c>
      <c r="D70" s="54" t="str">
        <f>IF(Start!D13="","",Start!D13)</f>
        <v>Křížová Darina</v>
      </c>
      <c r="E70" s="396" t="str">
        <f>IF(Start!F13="","",Start!F13)</f>
        <v>UO</v>
      </c>
      <c r="F70" s="466"/>
      <c r="G70" s="466"/>
      <c r="H70" s="31"/>
      <c r="J70" s="200" t="str">
        <f>IF(D70="","",Výsledky!D14)</f>
        <v>0</v>
      </c>
      <c r="K70" s="440"/>
      <c r="L70" s="665"/>
      <c r="M70" s="399">
        <f>Start!C13</f>
        <v>7</v>
      </c>
      <c r="N70" s="54" t="str">
        <f>IF(Start!D13="","",Start!D13)</f>
        <v>Křížová Darina</v>
      </c>
      <c r="O70" s="396" t="str">
        <f>IF(Start!F13="","",Start!F13)</f>
        <v>UO</v>
      </c>
      <c r="P70" s="467"/>
      <c r="Q70" s="467"/>
      <c r="R70" s="200">
        <f>IF(N70="","",TEST!F11)</f>
        <v>0</v>
      </c>
      <c r="T70" s="200">
        <f>IF(N70="","",TEST!J11)</f>
        <v>1</v>
      </c>
    </row>
    <row r="71" spans="2:20" x14ac:dyDescent="0.2">
      <c r="B71" s="665"/>
      <c r="C71" s="383">
        <f>Start!C14</f>
        <v>8</v>
      </c>
      <c r="D71" s="75" t="str">
        <f>IF(Start!D14="","",Start!D14)</f>
        <v>Vlasáková Eva</v>
      </c>
      <c r="E71" s="380" t="str">
        <f>IF(Start!F14="","",Start!F14)</f>
        <v>PA</v>
      </c>
      <c r="F71" s="466"/>
      <c r="G71" s="466"/>
      <c r="H71" s="31"/>
      <c r="J71" s="199" t="str">
        <f>IF(D71="","",Výsledky!D15)</f>
        <v>0</v>
      </c>
      <c r="K71" s="440"/>
      <c r="L71" s="665"/>
      <c r="M71" s="383">
        <f>Start!C14</f>
        <v>8</v>
      </c>
      <c r="N71" s="75" t="str">
        <f>IF(Start!D14="","",Start!D14)</f>
        <v>Vlasáková Eva</v>
      </c>
      <c r="O71" s="380" t="str">
        <f>IF(Start!F14="","",Start!F14)</f>
        <v>PA</v>
      </c>
      <c r="P71" s="467"/>
      <c r="Q71" s="467"/>
      <c r="R71" s="199">
        <f>IF(N71="","",TEST!F12)</f>
        <v>0</v>
      </c>
      <c r="T71" s="199">
        <f>IF(N71="","",TEST!J12)</f>
        <v>1</v>
      </c>
    </row>
    <row r="72" spans="2:20" x14ac:dyDescent="0.2">
      <c r="B72" s="665"/>
      <c r="C72" s="399">
        <f>Start!C15</f>
        <v>9</v>
      </c>
      <c r="D72" s="54" t="str">
        <f>IF(Start!D15="","",Start!D15)</f>
        <v/>
      </c>
      <c r="E72" s="396" t="str">
        <f>IF(Start!F15="","",Start!F15)</f>
        <v/>
      </c>
      <c r="F72" s="466"/>
      <c r="G72" s="466"/>
      <c r="H72" s="31"/>
      <c r="J72" s="200" t="str">
        <f>IF(D72="","",Výsledky!D16)</f>
        <v/>
      </c>
      <c r="K72" s="440"/>
      <c r="L72" s="665"/>
      <c r="M72" s="399">
        <f>Start!C15</f>
        <v>9</v>
      </c>
      <c r="N72" s="54" t="str">
        <f>IF(Start!D15="","",Start!D15)</f>
        <v/>
      </c>
      <c r="O72" s="396" t="str">
        <f>IF(Start!F15="","",Start!F15)</f>
        <v/>
      </c>
      <c r="P72" s="467"/>
      <c r="Q72" s="467"/>
      <c r="R72" s="200" t="str">
        <f>IF(N72="","",TEST!F13)</f>
        <v/>
      </c>
      <c r="T72" s="200" t="str">
        <f>IF(N72="","",TEST!J13)</f>
        <v/>
      </c>
    </row>
    <row r="73" spans="2:20" x14ac:dyDescent="0.2">
      <c r="B73" s="665"/>
      <c r="C73" s="446">
        <f>Start!C16</f>
        <v>10</v>
      </c>
      <c r="D73" s="145" t="str">
        <f>IF(Start!D16="","",Start!D16)</f>
        <v/>
      </c>
      <c r="E73" s="380" t="str">
        <f>IF(Start!F16="","",Start!F16)</f>
        <v/>
      </c>
      <c r="F73" s="466"/>
      <c r="G73" s="466"/>
      <c r="H73" s="31"/>
      <c r="J73" s="201" t="str">
        <f>IF(D73="","",Výsledky!D17)</f>
        <v/>
      </c>
      <c r="K73" s="440"/>
      <c r="L73" s="665"/>
      <c r="M73" s="446">
        <f>Start!C16</f>
        <v>10</v>
      </c>
      <c r="N73" s="145" t="str">
        <f>IF(Start!D16="","",Start!D16)</f>
        <v/>
      </c>
      <c r="O73" s="380" t="str">
        <f>IF(Start!F16="","",Start!F16)</f>
        <v/>
      </c>
      <c r="P73" s="467"/>
      <c r="Q73" s="467"/>
      <c r="R73" s="201" t="str">
        <f>IF(N73="","",TEST!F14)</f>
        <v/>
      </c>
      <c r="T73" s="201" t="str">
        <f>IF(N73="","",TEST!J14)</f>
        <v/>
      </c>
    </row>
    <row r="74" spans="2:20" x14ac:dyDescent="0.2">
      <c r="B74" s="665"/>
      <c r="C74" s="450">
        <f>Start!C17</f>
        <v>11</v>
      </c>
      <c r="D74" s="142" t="str">
        <f>IF(Start!D17="","",Start!D17)</f>
        <v/>
      </c>
      <c r="E74" s="396" t="str">
        <f>IF(Start!F17="","",Start!F17)</f>
        <v/>
      </c>
      <c r="F74" s="466"/>
      <c r="G74" s="466"/>
      <c r="H74" s="31"/>
      <c r="J74" s="202" t="str">
        <f>IF(D74="","",Výsledky!D18)</f>
        <v/>
      </c>
      <c r="K74" s="440"/>
      <c r="L74" s="665"/>
      <c r="M74" s="450">
        <f>Start!C17</f>
        <v>11</v>
      </c>
      <c r="N74" s="142" t="str">
        <f>IF(Start!D17="","",Start!D17)</f>
        <v/>
      </c>
      <c r="O74" s="396" t="str">
        <f>IF(Start!F17="","",Start!F17)</f>
        <v/>
      </c>
      <c r="P74" s="467"/>
      <c r="Q74" s="467"/>
      <c r="R74" s="202" t="str">
        <f>IF(N74="","",TEST!F15)</f>
        <v/>
      </c>
      <c r="T74" s="202" t="str">
        <f>IF(N74="","",TEST!J15)</f>
        <v/>
      </c>
    </row>
    <row r="75" spans="2:20" x14ac:dyDescent="0.2">
      <c r="B75" s="665"/>
      <c r="C75" s="446">
        <f>Start!C18</f>
        <v>12</v>
      </c>
      <c r="D75" s="145" t="str">
        <f>IF(Start!D18="","",Start!D18)</f>
        <v/>
      </c>
      <c r="E75" s="380" t="str">
        <f>IF(Start!F18="","",Start!F18)</f>
        <v/>
      </c>
      <c r="F75" s="466"/>
      <c r="G75" s="466"/>
      <c r="H75" s="31"/>
      <c r="J75" s="201" t="str">
        <f>IF(D75="","",Výsledky!D19)</f>
        <v/>
      </c>
      <c r="K75" s="440"/>
      <c r="L75" s="665"/>
      <c r="M75" s="446">
        <f>Start!C18</f>
        <v>12</v>
      </c>
      <c r="N75" s="145" t="str">
        <f>IF(Start!D18="","",Start!D18)</f>
        <v/>
      </c>
      <c r="O75" s="380" t="str">
        <f>IF(Start!F18="","",Start!F18)</f>
        <v/>
      </c>
      <c r="P75" s="467"/>
      <c r="Q75" s="467"/>
      <c r="R75" s="201" t="str">
        <f>IF(N75="","",TEST!F16)</f>
        <v/>
      </c>
      <c r="T75" s="201" t="str">
        <f>IF(N75="","",TEST!J16)</f>
        <v/>
      </c>
    </row>
    <row r="76" spans="2:20" x14ac:dyDescent="0.2">
      <c r="B76" s="665"/>
      <c r="C76" s="450">
        <f>Start!C19</f>
        <v>13</v>
      </c>
      <c r="D76" s="142" t="str">
        <f>IF(Start!D19="","",Start!D19)</f>
        <v/>
      </c>
      <c r="E76" s="396" t="str">
        <f>IF(Start!F19="","",Start!F19)</f>
        <v/>
      </c>
      <c r="F76" s="466"/>
      <c r="G76" s="466"/>
      <c r="H76" s="31"/>
      <c r="J76" s="202" t="str">
        <f>IF(D76="","",Výsledky!D20)</f>
        <v/>
      </c>
      <c r="K76" s="440"/>
      <c r="L76" s="665"/>
      <c r="M76" s="450">
        <f>Start!C19</f>
        <v>13</v>
      </c>
      <c r="N76" s="142" t="str">
        <f>IF(Start!D19="","",Start!D19)</f>
        <v/>
      </c>
      <c r="O76" s="396" t="str">
        <f>IF(Start!F19="","",Start!F19)</f>
        <v/>
      </c>
      <c r="P76" s="467"/>
      <c r="Q76" s="467"/>
      <c r="R76" s="202" t="str">
        <f>IF(N76="","",TEST!F17)</f>
        <v/>
      </c>
      <c r="T76" s="202" t="str">
        <f>IF(N76="","",TEST!J17)</f>
        <v/>
      </c>
    </row>
    <row r="77" spans="2:20" x14ac:dyDescent="0.2">
      <c r="B77" s="665"/>
      <c r="C77" s="446">
        <f>Start!C20</f>
        <v>14</v>
      </c>
      <c r="D77" s="145" t="str">
        <f>IF(Start!D20="","",Start!D20)</f>
        <v/>
      </c>
      <c r="E77" s="380" t="str">
        <f>IF(Start!F20="","",Start!F20)</f>
        <v/>
      </c>
      <c r="F77" s="466"/>
      <c r="G77" s="466"/>
      <c r="H77" s="31"/>
      <c r="J77" s="201" t="str">
        <f>IF(D77="","",Výsledky!D21)</f>
        <v/>
      </c>
      <c r="K77" s="440"/>
      <c r="L77" s="665"/>
      <c r="M77" s="446">
        <f>Start!C20</f>
        <v>14</v>
      </c>
      <c r="N77" s="145" t="str">
        <f>IF(Start!D20="","",Start!D20)</f>
        <v/>
      </c>
      <c r="O77" s="380" t="str">
        <f>IF(Start!F20="","",Start!F20)</f>
        <v/>
      </c>
      <c r="P77" s="467"/>
      <c r="Q77" s="467"/>
      <c r="R77" s="201" t="str">
        <f>IF(N77="","",TEST!F18)</f>
        <v/>
      </c>
      <c r="T77" s="201" t="str">
        <f>IF(N77="","",TEST!J18)</f>
        <v/>
      </c>
    </row>
    <row r="78" spans="2:20" x14ac:dyDescent="0.2">
      <c r="B78" s="665"/>
      <c r="C78" s="399">
        <f>Start!C21</f>
        <v>15</v>
      </c>
      <c r="D78" s="54" t="str">
        <f>IF(Start!D21="","",Start!D21)</f>
        <v/>
      </c>
      <c r="E78" s="396" t="str">
        <f>IF(Start!F21="","",Start!F21)</f>
        <v/>
      </c>
      <c r="F78" s="466"/>
      <c r="G78" s="466"/>
      <c r="H78" s="31"/>
      <c r="J78" s="200" t="str">
        <f>IF(D78="","",Výsledky!D22)</f>
        <v/>
      </c>
      <c r="K78" s="440"/>
      <c r="L78" s="665"/>
      <c r="M78" s="399">
        <f>Start!C21</f>
        <v>15</v>
      </c>
      <c r="N78" s="54" t="str">
        <f>IF(Start!D21="","",Start!D21)</f>
        <v/>
      </c>
      <c r="O78" s="396" t="str">
        <f>IF(Start!F21="","",Start!F21)</f>
        <v/>
      </c>
      <c r="P78" s="467"/>
      <c r="Q78" s="467"/>
      <c r="R78" s="200" t="str">
        <f>IF(N78="","",TEST!F19)</f>
        <v/>
      </c>
      <c r="T78" s="200" t="str">
        <f>IF(N78="","",TEST!J19)</f>
        <v/>
      </c>
    </row>
    <row r="79" spans="2:20" x14ac:dyDescent="0.2">
      <c r="B79" s="665"/>
      <c r="C79" s="454">
        <f>Start!C22</f>
        <v>16</v>
      </c>
      <c r="D79" s="146" t="str">
        <f>IF(Start!D22="","",Start!D22)</f>
        <v/>
      </c>
      <c r="E79" s="380" t="str">
        <f>IF(Start!F22="","",Start!F22)</f>
        <v/>
      </c>
      <c r="F79" s="466"/>
      <c r="G79" s="466"/>
      <c r="H79" s="31"/>
      <c r="J79" s="203" t="str">
        <f>IF(D79="","",Výsledky!D23)</f>
        <v/>
      </c>
      <c r="K79" s="440"/>
      <c r="L79" s="665"/>
      <c r="M79" s="454">
        <f>Start!C22</f>
        <v>16</v>
      </c>
      <c r="N79" s="146" t="str">
        <f>IF(Start!D22="","",Start!D22)</f>
        <v/>
      </c>
      <c r="O79" s="380" t="str">
        <f>IF(Start!F22="","",Start!F22)</f>
        <v/>
      </c>
      <c r="P79" s="467"/>
      <c r="Q79" s="467"/>
      <c r="R79" s="203" t="str">
        <f>IF(N79="","",TEST!F20)</f>
        <v/>
      </c>
      <c r="T79" s="203" t="str">
        <f>IF(N79="","",TEST!J20)</f>
        <v/>
      </c>
    </row>
    <row r="80" spans="2:20" x14ac:dyDescent="0.2">
      <c r="B80" s="665"/>
      <c r="C80" s="399">
        <f>Start!C23</f>
        <v>17</v>
      </c>
      <c r="D80" s="54" t="str">
        <f>IF(Start!D23="","",Start!D23)</f>
        <v/>
      </c>
      <c r="E80" s="396" t="str">
        <f>IF(Start!F23="","",Start!F23)</f>
        <v/>
      </c>
      <c r="F80" s="466"/>
      <c r="G80" s="466"/>
      <c r="H80" s="31"/>
      <c r="J80" s="200" t="str">
        <f>IF(D80="","",Výsledky!D24)</f>
        <v/>
      </c>
      <c r="K80" s="440"/>
      <c r="L80" s="665"/>
      <c r="M80" s="399">
        <f>Start!C23</f>
        <v>17</v>
      </c>
      <c r="N80" s="54" t="str">
        <f>IF(Start!D23="","",Start!D23)</f>
        <v/>
      </c>
      <c r="O80" s="396" t="str">
        <f>IF(Start!F23="","",Start!F23)</f>
        <v/>
      </c>
      <c r="P80" s="467"/>
      <c r="Q80" s="467"/>
      <c r="R80" s="200" t="str">
        <f>IF(N80="","",TEST!F21)</f>
        <v/>
      </c>
      <c r="T80" s="200" t="str">
        <f>IF(N80="","",TEST!J21)</f>
        <v/>
      </c>
    </row>
    <row r="81" spans="2:20" x14ac:dyDescent="0.2">
      <c r="B81" s="665"/>
      <c r="C81" s="383">
        <f>Start!C24</f>
        <v>18</v>
      </c>
      <c r="D81" s="75" t="str">
        <f>IF(Start!D24="","",Start!D24)</f>
        <v/>
      </c>
      <c r="E81" s="380" t="str">
        <f>IF(Start!F24="","",Start!F24)</f>
        <v/>
      </c>
      <c r="F81" s="466"/>
      <c r="G81" s="466"/>
      <c r="H81" s="31"/>
      <c r="J81" s="199" t="str">
        <f>IF(D81="","",Výsledky!D25)</f>
        <v/>
      </c>
      <c r="K81" s="440"/>
      <c r="L81" s="665"/>
      <c r="M81" s="383">
        <f>Start!C24</f>
        <v>18</v>
      </c>
      <c r="N81" s="75" t="str">
        <f>IF(Start!D24="","",Start!D24)</f>
        <v/>
      </c>
      <c r="O81" s="380" t="str">
        <f>IF(Start!F24="","",Start!F24)</f>
        <v/>
      </c>
      <c r="P81" s="467"/>
      <c r="Q81" s="467"/>
      <c r="R81" s="199" t="str">
        <f>IF(N81="","",TEST!F22)</f>
        <v/>
      </c>
      <c r="T81" s="199" t="str">
        <f>IF(N81="","",TEST!J22)</f>
        <v/>
      </c>
    </row>
    <row r="82" spans="2:20" x14ac:dyDescent="0.2">
      <c r="B82" s="665"/>
      <c r="C82" s="399">
        <f>Start!C25</f>
        <v>19</v>
      </c>
      <c r="D82" s="54" t="str">
        <f>IF(Start!D25="","",Start!D25)</f>
        <v/>
      </c>
      <c r="E82" s="396" t="str">
        <f>IF(Start!F25="","",Start!F25)</f>
        <v/>
      </c>
      <c r="F82" s="466"/>
      <c r="G82" s="466"/>
      <c r="H82" s="31"/>
      <c r="J82" s="200" t="str">
        <f>IF(D82="","",Výsledky!D26)</f>
        <v/>
      </c>
      <c r="K82" s="440"/>
      <c r="L82" s="665"/>
      <c r="M82" s="468">
        <f>Start!C25</f>
        <v>19</v>
      </c>
      <c r="N82" s="132" t="str">
        <f>IF(Start!D25="","",Start!D25)</f>
        <v/>
      </c>
      <c r="O82" s="469" t="str">
        <f>IF(Start!F25="","",Start!F25)</f>
        <v/>
      </c>
      <c r="P82" s="467"/>
      <c r="Q82" s="467"/>
      <c r="R82" s="200" t="str">
        <f>IF(N82="","",TEST!F23)</f>
        <v/>
      </c>
      <c r="T82" s="200" t="str">
        <f>IF(N82="","",TEST!J23)</f>
        <v/>
      </c>
    </row>
    <row r="83" spans="2:20" x14ac:dyDescent="0.2">
      <c r="B83" s="665"/>
      <c r="C83" s="383">
        <f>Start!C26</f>
        <v>20</v>
      </c>
      <c r="D83" s="75" t="str">
        <f>IF(Start!D26="","",Start!D26)</f>
        <v/>
      </c>
      <c r="E83" s="380" t="str">
        <f>IF(Start!F26="","",Start!F26)</f>
        <v/>
      </c>
      <c r="F83" s="466"/>
      <c r="G83" s="466"/>
      <c r="H83" s="31"/>
      <c r="J83" s="199" t="str">
        <f>IF(D83="","",Výsledky!D27)</f>
        <v/>
      </c>
      <c r="K83" s="440"/>
      <c r="L83" s="665"/>
      <c r="M83" s="383">
        <f>Start!C26</f>
        <v>20</v>
      </c>
      <c r="N83" s="75" t="str">
        <f>IF(Start!D26="","",Start!D26)</f>
        <v/>
      </c>
      <c r="O83" s="380" t="str">
        <f>IF(Start!F26="","",Start!F26)</f>
        <v/>
      </c>
      <c r="P83" s="467"/>
      <c r="Q83" s="467"/>
      <c r="R83" s="199" t="str">
        <f>IF(N83="","",TEST!F24)</f>
        <v/>
      </c>
      <c r="T83" s="199" t="str">
        <f>IF(N83="","",TEST!J24)</f>
        <v/>
      </c>
    </row>
    <row r="84" spans="2:20" x14ac:dyDescent="0.2">
      <c r="B84" s="665"/>
      <c r="C84" s="450">
        <f>Start!C27</f>
        <v>21</v>
      </c>
      <c r="D84" s="142" t="str">
        <f>IF(Start!D27="","",Start!D27)</f>
        <v/>
      </c>
      <c r="E84" s="396" t="str">
        <f>IF(Start!F27="","",Start!F27)</f>
        <v/>
      </c>
      <c r="F84" s="466"/>
      <c r="G84" s="466"/>
      <c r="H84" s="31"/>
      <c r="J84" s="202" t="str">
        <f>IF(D84="","",Výsledky!D28)</f>
        <v/>
      </c>
      <c r="K84" s="440"/>
      <c r="L84" s="665"/>
      <c r="M84" s="450">
        <f>Start!C27</f>
        <v>21</v>
      </c>
      <c r="N84" s="142" t="str">
        <f>IF(Start!D27="","",Start!D27)</f>
        <v/>
      </c>
      <c r="O84" s="396" t="str">
        <f>IF(Start!F27="","",Start!F27)</f>
        <v/>
      </c>
      <c r="P84" s="467"/>
      <c r="Q84" s="467"/>
      <c r="R84" s="202" t="str">
        <f>IF(N84="","",TEST!F25)</f>
        <v/>
      </c>
      <c r="T84" s="202" t="str">
        <f>IF(N84="","",TEST!J25)</f>
        <v/>
      </c>
    </row>
    <row r="85" spans="2:20" x14ac:dyDescent="0.2">
      <c r="B85" s="665"/>
      <c r="C85" s="446">
        <f>Start!C28</f>
        <v>22</v>
      </c>
      <c r="D85" s="145" t="str">
        <f>IF(Start!D28="","",Start!D28)</f>
        <v/>
      </c>
      <c r="E85" s="380" t="str">
        <f>IF(Start!F28="","",Start!F28)</f>
        <v/>
      </c>
      <c r="F85" s="466"/>
      <c r="G85" s="466"/>
      <c r="H85" s="31"/>
      <c r="J85" s="201" t="str">
        <f>IF(D85="","",Výsledky!D29)</f>
        <v/>
      </c>
      <c r="K85" s="440"/>
      <c r="L85" s="665"/>
      <c r="M85" s="446">
        <f>Start!C28</f>
        <v>22</v>
      </c>
      <c r="N85" s="145" t="str">
        <f>IF(Start!D28="","",Start!D28)</f>
        <v/>
      </c>
      <c r="O85" s="380" t="str">
        <f>IF(Start!F28="","",Start!F28)</f>
        <v/>
      </c>
      <c r="P85" s="467"/>
      <c r="Q85" s="467"/>
      <c r="R85" s="201" t="str">
        <f>IF(N85="","",TEST!F26)</f>
        <v/>
      </c>
      <c r="T85" s="201" t="str">
        <f>IF(N85="","",TEST!J26)</f>
        <v/>
      </c>
    </row>
    <row r="86" spans="2:20" x14ac:dyDescent="0.2">
      <c r="B86" s="665"/>
      <c r="C86" s="399">
        <f>Start!C29</f>
        <v>23</v>
      </c>
      <c r="D86" s="54" t="str">
        <f>IF(Start!D29="","",Start!D29)</f>
        <v/>
      </c>
      <c r="E86" s="396" t="str">
        <f>IF(Start!F29="","",Start!F29)</f>
        <v/>
      </c>
      <c r="F86" s="466"/>
      <c r="G86" s="466"/>
      <c r="H86" s="31"/>
      <c r="J86" s="200" t="str">
        <f>IF(D86="","",Výsledky!D30)</f>
        <v/>
      </c>
      <c r="K86" s="440"/>
      <c r="L86" s="665"/>
      <c r="M86" s="399">
        <f>Start!C29</f>
        <v>23</v>
      </c>
      <c r="N86" s="54" t="str">
        <f>IF(Start!D29="","",Start!D29)</f>
        <v/>
      </c>
      <c r="O86" s="396" t="str">
        <f>IF(Start!F29="","",Start!F29)</f>
        <v/>
      </c>
      <c r="P86" s="467"/>
      <c r="Q86" s="467"/>
      <c r="R86" s="200" t="str">
        <f>IF(N86="","",TEST!F27)</f>
        <v/>
      </c>
      <c r="T86" s="200" t="str">
        <f>IF(N86="","",TEST!J27)</f>
        <v/>
      </c>
    </row>
    <row r="87" spans="2:20" x14ac:dyDescent="0.2">
      <c r="B87" s="665"/>
      <c r="C87" s="383">
        <f>Start!C30</f>
        <v>24</v>
      </c>
      <c r="D87" s="75" t="str">
        <f>IF(Start!D30="","",Start!D30)</f>
        <v/>
      </c>
      <c r="E87" s="380" t="str">
        <f>IF(Start!F30="","",Start!F30)</f>
        <v/>
      </c>
      <c r="F87" s="466"/>
      <c r="G87" s="466"/>
      <c r="H87" s="31"/>
      <c r="J87" s="199" t="str">
        <f>IF(D87="","",Výsledky!D31)</f>
        <v/>
      </c>
      <c r="K87" s="440"/>
      <c r="L87" s="665"/>
      <c r="M87" s="383">
        <f>Start!C30</f>
        <v>24</v>
      </c>
      <c r="N87" s="75" t="str">
        <f>IF(Start!D30="","",Start!D30)</f>
        <v/>
      </c>
      <c r="O87" s="380" t="str">
        <f>IF(Start!F30="","",Start!F30)</f>
        <v/>
      </c>
      <c r="P87" s="467"/>
      <c r="Q87" s="467"/>
      <c r="R87" s="199" t="str">
        <f>IF(N87="","",TEST!F28)</f>
        <v/>
      </c>
      <c r="T87" s="199" t="str">
        <f>IF(N87="","",TEST!J28)</f>
        <v/>
      </c>
    </row>
    <row r="88" spans="2:20" ht="13.5" thickBot="1" x14ac:dyDescent="0.25">
      <c r="B88" s="666"/>
      <c r="C88" s="458">
        <f>Start!C31</f>
        <v>25</v>
      </c>
      <c r="D88" s="470" t="str">
        <f>IF(Start!D31="","",Start!D31)</f>
        <v/>
      </c>
      <c r="E88" s="459" t="str">
        <f>IF(Start!F31="","",Start!F31)</f>
        <v/>
      </c>
      <c r="F88" s="466"/>
      <c r="G88" s="466"/>
      <c r="H88" s="31"/>
      <c r="J88" s="461" t="str">
        <f>IF(D88="","",Výsledky!D32)</f>
        <v/>
      </c>
      <c r="K88" s="440"/>
      <c r="L88" s="666"/>
      <c r="M88" s="458">
        <f>Start!C31</f>
        <v>25</v>
      </c>
      <c r="N88" s="470" t="str">
        <f>IF(Start!D31="","",Start!D31)</f>
        <v/>
      </c>
      <c r="O88" s="459" t="str">
        <f>IF(Start!F31="","",Start!F31)</f>
        <v/>
      </c>
      <c r="P88" s="467"/>
      <c r="Q88" s="467"/>
      <c r="R88" s="461" t="str">
        <f>IF(N88="","",TEST!F29)</f>
        <v/>
      </c>
      <c r="T88" s="461" t="str">
        <f>IF(N88="","",TEST!J29)</f>
        <v/>
      </c>
    </row>
    <row r="89" spans="2:20" x14ac:dyDescent="0.2">
      <c r="B89" s="664" t="s">
        <v>114</v>
      </c>
      <c r="C89" s="558">
        <f>Start!C32</f>
        <v>26</v>
      </c>
      <c r="D89" s="550" t="str">
        <f>IF(Start!D32="","",Start!D32)</f>
        <v/>
      </c>
      <c r="E89" s="560" t="str">
        <f>IF(Start!F32="","",Start!F32)</f>
        <v/>
      </c>
      <c r="F89" s="466"/>
      <c r="G89" s="466"/>
      <c r="H89" s="31"/>
      <c r="J89" s="551" t="str">
        <f>IF(D89="","",Výsledky!D33)</f>
        <v/>
      </c>
      <c r="K89" s="440"/>
      <c r="L89" s="664" t="s">
        <v>53</v>
      </c>
      <c r="M89" s="558">
        <f>Start!C32</f>
        <v>26</v>
      </c>
      <c r="N89" s="550" t="str">
        <f>IF(Start!D32="","",Start!D32)</f>
        <v/>
      </c>
      <c r="O89" s="560" t="str">
        <f>IF(Start!F32="","",Start!F32)</f>
        <v/>
      </c>
      <c r="P89" s="467"/>
      <c r="Q89" s="467"/>
      <c r="R89" s="551" t="str">
        <f>IF(N89="","",TEST!F30)</f>
        <v/>
      </c>
      <c r="T89" s="551" t="str">
        <f>IF(N89="","",TEST!J30)</f>
        <v/>
      </c>
    </row>
    <row r="90" spans="2:20" x14ac:dyDescent="0.2">
      <c r="B90" s="665"/>
      <c r="C90" s="399">
        <f>Start!C33</f>
        <v>27</v>
      </c>
      <c r="D90" s="54" t="str">
        <f>IF(Start!D33="","",Start!D33)</f>
        <v/>
      </c>
      <c r="E90" s="396" t="str">
        <f>IF(Start!F33="","",Start!F33)</f>
        <v/>
      </c>
      <c r="F90" s="466"/>
      <c r="G90" s="466"/>
      <c r="H90" s="31"/>
      <c r="J90" s="200" t="str">
        <f>IF(D90="","",Výsledky!D34)</f>
        <v/>
      </c>
      <c r="K90" s="440"/>
      <c r="L90" s="665"/>
      <c r="M90" s="399">
        <f>Start!C33</f>
        <v>27</v>
      </c>
      <c r="N90" s="54" t="str">
        <f>IF(Start!D33="","",Start!D33)</f>
        <v/>
      </c>
      <c r="O90" s="396" t="str">
        <f>IF(Start!F33="","",Start!F33)</f>
        <v/>
      </c>
      <c r="P90" s="467"/>
      <c r="Q90" s="467"/>
      <c r="R90" s="200" t="str">
        <f>IF(N90="","",TEST!F31)</f>
        <v/>
      </c>
      <c r="T90" s="200" t="str">
        <f>IF(N90="","",TEST!J31)</f>
        <v/>
      </c>
    </row>
    <row r="91" spans="2:20" x14ac:dyDescent="0.2">
      <c r="B91" s="665"/>
      <c r="C91" s="383">
        <f>Start!C34</f>
        <v>28</v>
      </c>
      <c r="D91" s="75" t="str">
        <f>IF(Start!D34="","",Start!D34)</f>
        <v/>
      </c>
      <c r="E91" s="380" t="str">
        <f>IF(Start!F34="","",Start!F34)</f>
        <v/>
      </c>
      <c r="F91" s="466"/>
      <c r="G91" s="466"/>
      <c r="H91" s="31"/>
      <c r="J91" s="199" t="str">
        <f>IF(D91="","",Výsledky!D35)</f>
        <v/>
      </c>
      <c r="K91" s="440"/>
      <c r="L91" s="665"/>
      <c r="M91" s="383">
        <f>Start!C34</f>
        <v>28</v>
      </c>
      <c r="N91" s="75" t="str">
        <f>IF(Start!D34="","",Start!D34)</f>
        <v/>
      </c>
      <c r="O91" s="380" t="str">
        <f>IF(Start!F34="","",Start!F34)</f>
        <v/>
      </c>
      <c r="P91" s="467"/>
      <c r="Q91" s="467"/>
      <c r="R91" s="199" t="str">
        <f>IF(N91="","",TEST!F32)</f>
        <v/>
      </c>
      <c r="T91" s="199" t="str">
        <f>IF(N91="","",TEST!J32)</f>
        <v/>
      </c>
    </row>
    <row r="92" spans="2:20" x14ac:dyDescent="0.2">
      <c r="B92" s="665"/>
      <c r="C92" s="399">
        <f>Start!C35</f>
        <v>29</v>
      </c>
      <c r="D92" s="54" t="str">
        <f>IF(Start!D35="","",Start!D35)</f>
        <v/>
      </c>
      <c r="E92" s="396" t="str">
        <f>IF(Start!F35="","",Start!F35)</f>
        <v/>
      </c>
      <c r="F92" s="466"/>
      <c r="G92" s="466"/>
      <c r="H92" s="31"/>
      <c r="J92" s="200" t="str">
        <f>IF(D92="","",Výsledky!D36)</f>
        <v/>
      </c>
      <c r="K92" s="440"/>
      <c r="L92" s="665"/>
      <c r="M92" s="399">
        <f>Start!C35</f>
        <v>29</v>
      </c>
      <c r="N92" s="54" t="str">
        <f>IF(Start!D35="","",Start!D35)</f>
        <v/>
      </c>
      <c r="O92" s="396" t="str">
        <f>IF(Start!F35="","",Start!F35)</f>
        <v/>
      </c>
      <c r="P92" s="467"/>
      <c r="Q92" s="467"/>
      <c r="R92" s="200" t="str">
        <f>IF(N92="","",TEST!F33)</f>
        <v/>
      </c>
      <c r="T92" s="200" t="str">
        <f>IF(N92="","",TEST!J33)</f>
        <v/>
      </c>
    </row>
    <row r="93" spans="2:20" x14ac:dyDescent="0.2">
      <c r="B93" s="665"/>
      <c r="C93" s="446">
        <f>Start!C36</f>
        <v>30</v>
      </c>
      <c r="D93" s="145" t="str">
        <f>IF(Start!D36="","",Start!D36)</f>
        <v/>
      </c>
      <c r="E93" s="380" t="str">
        <f>IF(Start!F36="","",Start!F36)</f>
        <v/>
      </c>
      <c r="F93" s="466"/>
      <c r="G93" s="466"/>
      <c r="H93" s="31"/>
      <c r="J93" s="201" t="str">
        <f>IF(D93="","",Výsledky!D37)</f>
        <v/>
      </c>
      <c r="K93" s="440"/>
      <c r="L93" s="665"/>
      <c r="M93" s="446">
        <f>Start!C36</f>
        <v>30</v>
      </c>
      <c r="N93" s="145" t="str">
        <f>IF(Start!D36="","",Start!D36)</f>
        <v/>
      </c>
      <c r="O93" s="380" t="str">
        <f>IF(Start!F36="","",Start!F36)</f>
        <v/>
      </c>
      <c r="P93" s="467"/>
      <c r="Q93" s="467"/>
      <c r="R93" s="201" t="str">
        <f>IF(N93="","",TEST!F34)</f>
        <v/>
      </c>
      <c r="T93" s="201" t="str">
        <f>IF(N93="","",TEST!J34)</f>
        <v/>
      </c>
    </row>
    <row r="94" spans="2:20" x14ac:dyDescent="0.2">
      <c r="B94" s="665"/>
      <c r="C94" s="399">
        <f>Start!C37</f>
        <v>31</v>
      </c>
      <c r="D94" s="54" t="str">
        <f>IF(Start!D37="","",Start!D37)</f>
        <v/>
      </c>
      <c r="E94" s="396" t="str">
        <f>IF(Start!F37="","",Start!F37)</f>
        <v/>
      </c>
      <c r="F94" s="466"/>
      <c r="G94" s="466"/>
      <c r="H94" s="31"/>
      <c r="J94" s="200" t="str">
        <f>IF(D94="","",Výsledky!D38)</f>
        <v/>
      </c>
      <c r="K94" s="440"/>
      <c r="L94" s="665"/>
      <c r="M94" s="399">
        <f>Start!C37</f>
        <v>31</v>
      </c>
      <c r="N94" s="54" t="str">
        <f>IF(Start!D37="","",Start!D37)</f>
        <v/>
      </c>
      <c r="O94" s="396" t="str">
        <f>IF(Start!F37="","",Start!F37)</f>
        <v/>
      </c>
      <c r="P94" s="467"/>
      <c r="Q94" s="467"/>
      <c r="R94" s="200" t="str">
        <f>IF(N94="","",TEST!F35)</f>
        <v/>
      </c>
      <c r="T94" s="200" t="str">
        <f>IF(N94="","",TEST!J35)</f>
        <v/>
      </c>
    </row>
    <row r="95" spans="2:20" x14ac:dyDescent="0.2">
      <c r="B95" s="665"/>
      <c r="C95" s="383">
        <f>Start!C38</f>
        <v>32</v>
      </c>
      <c r="D95" s="75" t="str">
        <f>IF(Start!D38="","",Start!D38)</f>
        <v/>
      </c>
      <c r="E95" s="380" t="str">
        <f>IF(Start!F38="","",Start!F38)</f>
        <v/>
      </c>
      <c r="F95" s="466"/>
      <c r="G95" s="466"/>
      <c r="H95" s="31"/>
      <c r="J95" s="199" t="str">
        <f>IF(D95="","",Výsledky!D39)</f>
        <v/>
      </c>
      <c r="K95" s="440"/>
      <c r="L95" s="665"/>
      <c r="M95" s="383">
        <f>Start!C38</f>
        <v>32</v>
      </c>
      <c r="N95" s="75" t="str">
        <f>IF(Start!D38="","",Start!D38)</f>
        <v/>
      </c>
      <c r="O95" s="380" t="str">
        <f>IF(Start!F38="","",Start!F38)</f>
        <v/>
      </c>
      <c r="P95" s="467"/>
      <c r="Q95" s="467"/>
      <c r="R95" s="199" t="str">
        <f>IF(N95="","",TEST!F36)</f>
        <v/>
      </c>
      <c r="T95" s="199" t="str">
        <f>IF(N95="","",TEST!J36)</f>
        <v/>
      </c>
    </row>
    <row r="96" spans="2:20" x14ac:dyDescent="0.2">
      <c r="B96" s="665"/>
      <c r="C96" s="399">
        <f>Start!C39</f>
        <v>33</v>
      </c>
      <c r="D96" s="54" t="str">
        <f>IF(Start!D39="","",Start!D39)</f>
        <v/>
      </c>
      <c r="E96" s="396" t="str">
        <f>IF(Start!F39="","",Start!F39)</f>
        <v/>
      </c>
      <c r="F96" s="466"/>
      <c r="G96" s="466"/>
      <c r="H96" s="31"/>
      <c r="J96" s="200" t="str">
        <f>IF(D96="","",Výsledky!D40)</f>
        <v/>
      </c>
      <c r="K96" s="440"/>
      <c r="L96" s="665"/>
      <c r="M96" s="399">
        <f>Start!C39</f>
        <v>33</v>
      </c>
      <c r="N96" s="54" t="str">
        <f>IF(Start!D39="","",Start!D39)</f>
        <v/>
      </c>
      <c r="O96" s="396" t="str">
        <f>IF(Start!F39="","",Start!F39)</f>
        <v/>
      </c>
      <c r="P96" s="467"/>
      <c r="Q96" s="467"/>
      <c r="R96" s="200" t="str">
        <f>IF(N96="","",TEST!F37)</f>
        <v/>
      </c>
      <c r="T96" s="200" t="str">
        <f>IF(N96="","",TEST!J37)</f>
        <v/>
      </c>
    </row>
    <row r="97" spans="2:20" x14ac:dyDescent="0.2">
      <c r="B97" s="665"/>
      <c r="C97" s="383">
        <f>Start!C40</f>
        <v>34</v>
      </c>
      <c r="D97" s="75" t="str">
        <f>IF(Start!D40="","",Start!D40)</f>
        <v/>
      </c>
      <c r="E97" s="380" t="str">
        <f>IF(Start!F40="","",Start!F40)</f>
        <v/>
      </c>
      <c r="F97" s="466"/>
      <c r="G97" s="466"/>
      <c r="H97" s="31"/>
      <c r="J97" s="199" t="str">
        <f>IF(D97="","",Výsledky!D41)</f>
        <v/>
      </c>
      <c r="K97" s="440"/>
      <c r="L97" s="665"/>
      <c r="M97" s="383">
        <f>Start!C40</f>
        <v>34</v>
      </c>
      <c r="N97" s="75" t="str">
        <f>IF(Start!D40="","",Start!D40)</f>
        <v/>
      </c>
      <c r="O97" s="380" t="str">
        <f>IF(Start!F40="","",Start!F40)</f>
        <v/>
      </c>
      <c r="P97" s="467"/>
      <c r="Q97" s="467"/>
      <c r="R97" s="199" t="str">
        <f>IF(N97="","",TEST!F38)</f>
        <v/>
      </c>
      <c r="T97" s="199" t="str">
        <f>IF(N97="","",TEST!J38)</f>
        <v/>
      </c>
    </row>
    <row r="98" spans="2:20" x14ac:dyDescent="0.2">
      <c r="B98" s="665"/>
      <c r="C98" s="399">
        <f>Start!C41</f>
        <v>35</v>
      </c>
      <c r="D98" s="54" t="str">
        <f>IF(Start!D41="","",Start!D41)</f>
        <v/>
      </c>
      <c r="E98" s="396" t="str">
        <f>IF(Start!F41="","",Start!F41)</f>
        <v/>
      </c>
      <c r="F98" s="466"/>
      <c r="G98" s="466"/>
      <c r="H98" s="31"/>
      <c r="J98" s="200" t="str">
        <f>IF(D98="","",Výsledky!D42)</f>
        <v/>
      </c>
      <c r="K98" s="440"/>
      <c r="L98" s="665"/>
      <c r="M98" s="399">
        <f>Start!C41</f>
        <v>35</v>
      </c>
      <c r="N98" s="54" t="str">
        <f>IF(Start!D41="","",Start!D41)</f>
        <v/>
      </c>
      <c r="O98" s="396" t="str">
        <f>IF(Start!F41="","",Start!F41)</f>
        <v/>
      </c>
      <c r="P98" s="467"/>
      <c r="Q98" s="467"/>
      <c r="R98" s="200" t="str">
        <f>IF(N98="","",TEST!F39)</f>
        <v/>
      </c>
      <c r="T98" s="200" t="str">
        <f>IF(N98="","",TEST!J39)</f>
        <v/>
      </c>
    </row>
    <row r="99" spans="2:20" x14ac:dyDescent="0.2">
      <c r="B99" s="665"/>
      <c r="C99" s="383">
        <f>Start!C42</f>
        <v>36</v>
      </c>
      <c r="D99" s="75" t="str">
        <f>IF(Start!D42="","",Start!D42)</f>
        <v/>
      </c>
      <c r="E99" s="380" t="str">
        <f>IF(Start!F42="","",Start!F42)</f>
        <v/>
      </c>
      <c r="F99" s="466"/>
      <c r="G99" s="466"/>
      <c r="H99" s="31"/>
      <c r="J99" s="199" t="str">
        <f>IF(D99="","",Výsledky!D43)</f>
        <v/>
      </c>
      <c r="K99" s="440"/>
      <c r="L99" s="665"/>
      <c r="M99" s="383">
        <f>Start!C42</f>
        <v>36</v>
      </c>
      <c r="N99" s="75" t="str">
        <f>IF(Start!D42="","",Start!D42)</f>
        <v/>
      </c>
      <c r="O99" s="380" t="str">
        <f>IF(Start!F42="","",Start!F42)</f>
        <v/>
      </c>
      <c r="P99" s="467"/>
      <c r="Q99" s="467"/>
      <c r="R99" s="199" t="str">
        <f>IF(N99="","",TEST!F40)</f>
        <v/>
      </c>
      <c r="T99" s="199" t="str">
        <f>IF(N99="","",TEST!J40)</f>
        <v/>
      </c>
    </row>
    <row r="100" spans="2:20" x14ac:dyDescent="0.2">
      <c r="B100" s="665"/>
      <c r="C100" s="399">
        <f>Start!C43</f>
        <v>37</v>
      </c>
      <c r="D100" s="54" t="str">
        <f>IF(Start!D43="","",Start!D43)</f>
        <v/>
      </c>
      <c r="E100" s="396" t="str">
        <f>IF(Start!F43="","",Start!F43)</f>
        <v/>
      </c>
      <c r="F100" s="466"/>
      <c r="G100" s="466"/>
      <c r="H100" s="31"/>
      <c r="J100" s="200" t="str">
        <f>IF(D100="","",Výsledky!D44)</f>
        <v/>
      </c>
      <c r="K100" s="440"/>
      <c r="L100" s="665"/>
      <c r="M100" s="399">
        <f>Start!C43</f>
        <v>37</v>
      </c>
      <c r="N100" s="54" t="str">
        <f>IF(Start!D43="","",Start!D43)</f>
        <v/>
      </c>
      <c r="O100" s="396" t="str">
        <f>IF(Start!F43="","",Start!F43)</f>
        <v/>
      </c>
      <c r="P100" s="467"/>
      <c r="Q100" s="467"/>
      <c r="R100" s="200" t="str">
        <f>IF(N100="","",TEST!F41)</f>
        <v/>
      </c>
      <c r="T100" s="200" t="str">
        <f>IF(N100="","",TEST!J41)</f>
        <v/>
      </c>
    </row>
    <row r="101" spans="2:20" x14ac:dyDescent="0.2">
      <c r="B101" s="665"/>
      <c r="C101" s="446">
        <f>Start!C44</f>
        <v>38</v>
      </c>
      <c r="D101" s="145" t="str">
        <f>IF(Start!D44="","",Start!D44)</f>
        <v/>
      </c>
      <c r="E101" s="380" t="str">
        <f>IF(Start!F44="","",Start!F44)</f>
        <v/>
      </c>
      <c r="F101" s="466"/>
      <c r="G101" s="466"/>
      <c r="H101" s="31"/>
      <c r="J101" s="201" t="str">
        <f>IF(D101="","",Výsledky!D45)</f>
        <v/>
      </c>
      <c r="K101" s="440"/>
      <c r="L101" s="665"/>
      <c r="M101" s="446">
        <f>Start!C44</f>
        <v>38</v>
      </c>
      <c r="N101" s="145" t="str">
        <f>IF(Start!D44="","",Start!D44)</f>
        <v/>
      </c>
      <c r="O101" s="380" t="str">
        <f>IF(Start!F44="","",Start!F44)</f>
        <v/>
      </c>
      <c r="P101" s="467"/>
      <c r="Q101" s="467"/>
      <c r="R101" s="201" t="str">
        <f>IF(N101="","",TEST!F42)</f>
        <v/>
      </c>
      <c r="T101" s="201" t="str">
        <f>IF(N101="","",TEST!J42)</f>
        <v/>
      </c>
    </row>
    <row r="102" spans="2:20" x14ac:dyDescent="0.2">
      <c r="B102" s="665"/>
      <c r="C102" s="450">
        <f>Start!C45</f>
        <v>39</v>
      </c>
      <c r="D102" s="142" t="str">
        <f>IF(Start!D45="","",Start!D45)</f>
        <v/>
      </c>
      <c r="E102" s="396" t="str">
        <f>IF(Start!F45="","",Start!F45)</f>
        <v/>
      </c>
      <c r="F102" s="466"/>
      <c r="G102" s="466"/>
      <c r="H102" s="31"/>
      <c r="J102" s="202" t="str">
        <f>IF(D102="","",Výsledky!D46)</f>
        <v/>
      </c>
      <c r="K102" s="440"/>
      <c r="L102" s="665"/>
      <c r="M102" s="450">
        <f>Start!C45</f>
        <v>39</v>
      </c>
      <c r="N102" s="142" t="str">
        <f>IF(Start!D45="","",Start!D45)</f>
        <v/>
      </c>
      <c r="O102" s="396" t="str">
        <f>IF(Start!F45="","",Start!F45)</f>
        <v/>
      </c>
      <c r="P102" s="467"/>
      <c r="Q102" s="467"/>
      <c r="R102" s="202" t="str">
        <f>IF(N102="","",TEST!F43)</f>
        <v/>
      </c>
      <c r="T102" s="202" t="str">
        <f>IF(N102="","",TEST!J43)</f>
        <v/>
      </c>
    </row>
    <row r="103" spans="2:20" x14ac:dyDescent="0.2">
      <c r="B103" s="665"/>
      <c r="C103" s="446">
        <f>Start!C46</f>
        <v>40</v>
      </c>
      <c r="D103" s="145" t="str">
        <f>IF(Start!D46="","",Start!D46)</f>
        <v/>
      </c>
      <c r="E103" s="380" t="str">
        <f>IF(Start!F46="","",Start!F46)</f>
        <v/>
      </c>
      <c r="F103" s="466"/>
      <c r="G103" s="466"/>
      <c r="H103" s="31"/>
      <c r="J103" s="201" t="str">
        <f>IF(D103="","",Výsledky!D47)</f>
        <v/>
      </c>
      <c r="K103" s="440"/>
      <c r="L103" s="665"/>
      <c r="M103" s="446">
        <f>Start!C46</f>
        <v>40</v>
      </c>
      <c r="N103" s="145" t="str">
        <f>IF(Start!D46="","",Start!D46)</f>
        <v/>
      </c>
      <c r="O103" s="380" t="str">
        <f>IF(Start!F46="","",Start!F46)</f>
        <v/>
      </c>
      <c r="P103" s="467"/>
      <c r="Q103" s="467"/>
      <c r="R103" s="201" t="str">
        <f>IF(N103="","",TEST!F44)</f>
        <v/>
      </c>
      <c r="T103" s="201" t="str">
        <f>IF(N103="","",TEST!J44)</f>
        <v/>
      </c>
    </row>
    <row r="104" spans="2:20" x14ac:dyDescent="0.2">
      <c r="B104" s="665"/>
      <c r="C104" s="450">
        <f>Start!C47</f>
        <v>41</v>
      </c>
      <c r="D104" s="142" t="str">
        <f>IF(Start!D47="","",Start!D47)</f>
        <v/>
      </c>
      <c r="E104" s="396" t="str">
        <f>IF(Start!F47="","",Start!F47)</f>
        <v/>
      </c>
      <c r="F104" s="466"/>
      <c r="G104" s="466"/>
      <c r="H104" s="31"/>
      <c r="J104" s="202" t="str">
        <f>IF(D104="","",Výsledky!D48)</f>
        <v/>
      </c>
      <c r="K104" s="440"/>
      <c r="L104" s="665"/>
      <c r="M104" s="450">
        <f>Start!C47</f>
        <v>41</v>
      </c>
      <c r="N104" s="142" t="str">
        <f>IF(Start!D47="","",Start!D47)</f>
        <v/>
      </c>
      <c r="O104" s="396" t="str">
        <f>IF(Start!F47="","",Start!F47)</f>
        <v/>
      </c>
      <c r="P104" s="467"/>
      <c r="Q104" s="467"/>
      <c r="R104" s="202" t="str">
        <f>IF(N104="","",TEST!F45)</f>
        <v/>
      </c>
      <c r="T104" s="202" t="str">
        <f>IF(N104="","",TEST!J45)</f>
        <v/>
      </c>
    </row>
    <row r="105" spans="2:20" x14ac:dyDescent="0.2">
      <c r="B105" s="665"/>
      <c r="C105" s="446">
        <f>Start!C48</f>
        <v>42</v>
      </c>
      <c r="D105" s="145" t="str">
        <f>IF(Start!D48="","",Start!D48)</f>
        <v/>
      </c>
      <c r="E105" s="380" t="str">
        <f>IF(Start!F48="","",Start!F48)</f>
        <v/>
      </c>
      <c r="F105" s="466"/>
      <c r="G105" s="466"/>
      <c r="H105" s="31"/>
      <c r="J105" s="201" t="str">
        <f>IF(D105="","",Výsledky!D49)</f>
        <v/>
      </c>
      <c r="K105" s="440"/>
      <c r="L105" s="665"/>
      <c r="M105" s="446">
        <f>Start!C48</f>
        <v>42</v>
      </c>
      <c r="N105" s="145" t="str">
        <f>IF(Start!D48="","",Start!D48)</f>
        <v/>
      </c>
      <c r="O105" s="380" t="str">
        <f>IF(Start!F48="","",Start!F48)</f>
        <v/>
      </c>
      <c r="P105" s="467"/>
      <c r="Q105" s="467"/>
      <c r="R105" s="201" t="str">
        <f>IF(N105="","",TEST!F46)</f>
        <v/>
      </c>
      <c r="T105" s="201" t="str">
        <f>IF(N105="","",TEST!J46)</f>
        <v/>
      </c>
    </row>
    <row r="106" spans="2:20" x14ac:dyDescent="0.2">
      <c r="B106" s="665"/>
      <c r="C106" s="399">
        <f>Start!C49</f>
        <v>43</v>
      </c>
      <c r="D106" s="54" t="str">
        <f>IF(Start!D49="","",Start!D49)</f>
        <v/>
      </c>
      <c r="E106" s="396" t="str">
        <f>IF(Start!F49="","",Start!F49)</f>
        <v/>
      </c>
      <c r="F106" s="466"/>
      <c r="G106" s="466"/>
      <c r="H106" s="31"/>
      <c r="J106" s="200" t="str">
        <f>IF(D106="","",Výsledky!D50)</f>
        <v/>
      </c>
      <c r="K106" s="440"/>
      <c r="L106" s="665"/>
      <c r="M106" s="399">
        <f>Start!C49</f>
        <v>43</v>
      </c>
      <c r="N106" s="54" t="str">
        <f>IF(Start!D49="","",Start!D49)</f>
        <v/>
      </c>
      <c r="O106" s="396" t="str">
        <f>IF(Start!F49="","",Start!F49)</f>
        <v/>
      </c>
      <c r="P106" s="467"/>
      <c r="Q106" s="467"/>
      <c r="R106" s="200" t="str">
        <f>IF(N106="","",TEST!F47)</f>
        <v/>
      </c>
      <c r="T106" s="200" t="str">
        <f>IF(N106="","",TEST!J47)</f>
        <v/>
      </c>
    </row>
    <row r="107" spans="2:20" x14ac:dyDescent="0.2">
      <c r="B107" s="665"/>
      <c r="C107" s="454">
        <f>Start!C50</f>
        <v>44</v>
      </c>
      <c r="D107" s="146" t="str">
        <f>IF(Start!D50="","",Start!D50)</f>
        <v/>
      </c>
      <c r="E107" s="380" t="str">
        <f>IF(Start!F50="","",Start!F50)</f>
        <v/>
      </c>
      <c r="F107" s="466"/>
      <c r="G107" s="466"/>
      <c r="H107" s="31"/>
      <c r="J107" s="203" t="str">
        <f>IF(D107="","",Výsledky!D51)</f>
        <v/>
      </c>
      <c r="K107" s="440"/>
      <c r="L107" s="665"/>
      <c r="M107" s="454">
        <f>Start!C50</f>
        <v>44</v>
      </c>
      <c r="N107" s="146" t="str">
        <f>IF(Start!D50="","",Start!D50)</f>
        <v/>
      </c>
      <c r="O107" s="380" t="str">
        <f>IF(Start!F50="","",Start!F50)</f>
        <v/>
      </c>
      <c r="P107" s="467"/>
      <c r="Q107" s="467"/>
      <c r="R107" s="203" t="str">
        <f>IF(N107="","",TEST!F48)</f>
        <v/>
      </c>
      <c r="T107" s="203" t="str">
        <f>IF(N107="","",TEST!J48)</f>
        <v/>
      </c>
    </row>
    <row r="108" spans="2:20" x14ac:dyDescent="0.2">
      <c r="B108" s="665"/>
      <c r="C108" s="399">
        <f>Start!C51</f>
        <v>45</v>
      </c>
      <c r="D108" s="54" t="str">
        <f>IF(Start!D51="","",Start!D51)</f>
        <v/>
      </c>
      <c r="E108" s="396" t="str">
        <f>IF(Start!F51="","",Start!F51)</f>
        <v/>
      </c>
      <c r="F108" s="466"/>
      <c r="G108" s="466"/>
      <c r="H108" s="31"/>
      <c r="J108" s="200" t="str">
        <f>IF(D108="","",Výsledky!D52)</f>
        <v/>
      </c>
      <c r="K108" s="440"/>
      <c r="L108" s="665"/>
      <c r="M108" s="399">
        <f>Start!C51</f>
        <v>45</v>
      </c>
      <c r="N108" s="54" t="str">
        <f>IF(Start!D51="","",Start!D51)</f>
        <v/>
      </c>
      <c r="O108" s="396" t="str">
        <f>IF(Start!F51="","",Start!F51)</f>
        <v/>
      </c>
      <c r="P108" s="467"/>
      <c r="Q108" s="467"/>
      <c r="R108" s="200" t="str">
        <f>IF(N108="","",TEST!F49)</f>
        <v/>
      </c>
      <c r="T108" s="200" t="str">
        <f>IF(N108="","",TEST!J49)</f>
        <v/>
      </c>
    </row>
    <row r="109" spans="2:20" x14ac:dyDescent="0.2">
      <c r="B109" s="665"/>
      <c r="C109" s="383">
        <f>Start!C52</f>
        <v>46</v>
      </c>
      <c r="D109" s="75" t="str">
        <f>IF(Start!D52="","",Start!D52)</f>
        <v/>
      </c>
      <c r="E109" s="380" t="str">
        <f>IF(Start!F52="","",Start!F52)</f>
        <v/>
      </c>
      <c r="F109" s="466"/>
      <c r="G109" s="466"/>
      <c r="H109" s="31"/>
      <c r="J109" s="199" t="str">
        <f>IF(D109="","",Výsledky!D53)</f>
        <v/>
      </c>
      <c r="K109" s="440"/>
      <c r="L109" s="665"/>
      <c r="M109" s="383">
        <f>Start!C52</f>
        <v>46</v>
      </c>
      <c r="N109" s="75" t="str">
        <f>IF(Start!D52="","",Start!D52)</f>
        <v/>
      </c>
      <c r="O109" s="380" t="str">
        <f>IF(Start!F52="","",Start!F52)</f>
        <v/>
      </c>
      <c r="P109" s="467"/>
      <c r="Q109" s="467"/>
      <c r="R109" s="199" t="str">
        <f>IF(N109="","",TEST!F50)</f>
        <v/>
      </c>
      <c r="T109" s="199" t="str">
        <f>IF(N109="","",TEST!J50)</f>
        <v/>
      </c>
    </row>
    <row r="110" spans="2:20" x14ac:dyDescent="0.2">
      <c r="B110" s="665"/>
      <c r="C110" s="399">
        <f>Start!C53</f>
        <v>47</v>
      </c>
      <c r="D110" s="54" t="str">
        <f>IF(Start!D53="","",Start!D53)</f>
        <v/>
      </c>
      <c r="E110" s="396" t="str">
        <f>IF(Start!F53="","",Start!F53)</f>
        <v/>
      </c>
      <c r="F110" s="466"/>
      <c r="G110" s="466"/>
      <c r="H110" s="31"/>
      <c r="J110" s="200" t="str">
        <f>IF(D110="","",Výsledky!D54)</f>
        <v/>
      </c>
      <c r="K110" s="440"/>
      <c r="L110" s="665"/>
      <c r="M110" s="468">
        <f>Start!C53</f>
        <v>47</v>
      </c>
      <c r="N110" s="132" t="str">
        <f>IF(Start!D53="","",Start!D53)</f>
        <v/>
      </c>
      <c r="O110" s="469" t="str">
        <f>IF(Start!F53="","",Start!F53)</f>
        <v/>
      </c>
      <c r="P110" s="467"/>
      <c r="Q110" s="467"/>
      <c r="R110" s="200" t="str">
        <f>IF(N110="","",TEST!F51)</f>
        <v/>
      </c>
      <c r="T110" s="200" t="str">
        <f>IF(N110="","",TEST!J51)</f>
        <v/>
      </c>
    </row>
    <row r="111" spans="2:20" x14ac:dyDescent="0.2">
      <c r="B111" s="665"/>
      <c r="C111" s="383">
        <f>Start!C54</f>
        <v>48</v>
      </c>
      <c r="D111" s="75" t="str">
        <f>IF(Start!D54="","",Start!D54)</f>
        <v/>
      </c>
      <c r="E111" s="380" t="str">
        <f>IF(Start!F54="","",Start!F54)</f>
        <v/>
      </c>
      <c r="F111" s="466"/>
      <c r="G111" s="466"/>
      <c r="H111" s="31"/>
      <c r="J111" s="199" t="str">
        <f>IF(D111="","",Výsledky!D55)</f>
        <v/>
      </c>
      <c r="K111" s="440"/>
      <c r="L111" s="665"/>
      <c r="M111" s="383">
        <f>Start!C54</f>
        <v>48</v>
      </c>
      <c r="N111" s="75" t="str">
        <f>IF(Start!D54="","",Start!D54)</f>
        <v/>
      </c>
      <c r="O111" s="380" t="str">
        <f>IF(Start!F54="","",Start!F54)</f>
        <v/>
      </c>
      <c r="P111" s="467"/>
      <c r="Q111" s="467"/>
      <c r="R111" s="199" t="str">
        <f>IF(N111="","",TEST!F52)</f>
        <v/>
      </c>
      <c r="T111" s="199" t="str">
        <f>IF(N111="","",TEST!J52)</f>
        <v/>
      </c>
    </row>
    <row r="112" spans="2:20" x14ac:dyDescent="0.2">
      <c r="B112" s="665"/>
      <c r="C112" s="468">
        <f>Start!C55</f>
        <v>49</v>
      </c>
      <c r="D112" s="132" t="str">
        <f>IF(Start!D55="","",Start!D55)</f>
        <v/>
      </c>
      <c r="E112" s="469" t="str">
        <f>IF(Start!F55="","",Start!F55)</f>
        <v/>
      </c>
      <c r="F112" s="466"/>
      <c r="G112" s="466"/>
      <c r="H112" s="31"/>
      <c r="J112" s="207" t="str">
        <f>IF(D112="","",Výsledky!D56)</f>
        <v/>
      </c>
      <c r="K112" s="440"/>
      <c r="L112" s="665"/>
      <c r="M112" s="468">
        <f>Start!C55</f>
        <v>49</v>
      </c>
      <c r="N112" s="132" t="str">
        <f>IF(Start!D55="","",Start!D55)</f>
        <v/>
      </c>
      <c r="O112" s="469" t="str">
        <f>IF(Start!F55="","",Start!F55)</f>
        <v/>
      </c>
      <c r="P112" s="467"/>
      <c r="Q112" s="467"/>
      <c r="R112" s="207" t="str">
        <f>IF(N112="","",TEST!F53)</f>
        <v/>
      </c>
      <c r="T112" s="207" t="str">
        <f>IF(N112="","",TEST!J53)</f>
        <v/>
      </c>
    </row>
    <row r="113" spans="2:20" ht="13.5" thickBot="1" x14ac:dyDescent="0.25">
      <c r="B113" s="666"/>
      <c r="C113" s="557">
        <f>Start!C56</f>
        <v>50</v>
      </c>
      <c r="D113" s="539" t="str">
        <f>IF(Start!D56="","",Start!D56)</f>
        <v/>
      </c>
      <c r="E113" s="496" t="str">
        <f>IF(Start!F56="","",Start!F56)</f>
        <v/>
      </c>
      <c r="F113" s="466"/>
      <c r="G113" s="466"/>
      <c r="H113" s="31"/>
      <c r="J113" s="542" t="str">
        <f>IF(D113="","",Výsledky!D57)</f>
        <v/>
      </c>
      <c r="K113" s="440"/>
      <c r="L113" s="666"/>
      <c r="M113" s="557">
        <f>Start!C56</f>
        <v>50</v>
      </c>
      <c r="N113" s="539" t="str">
        <f>IF(Start!D56="","",Start!D56)</f>
        <v/>
      </c>
      <c r="O113" s="496" t="str">
        <f>IF(Start!F56="","",Start!F56)</f>
        <v/>
      </c>
      <c r="P113" s="467"/>
      <c r="Q113" s="467"/>
      <c r="R113" s="542" t="str">
        <f>IF(N113="","",TEST!F54)</f>
        <v/>
      </c>
      <c r="T113" s="542" t="str">
        <f>IF(N113="","",TEST!J54)</f>
        <v/>
      </c>
    </row>
    <row r="114" spans="2:20" ht="10.15" customHeight="1" x14ac:dyDescent="0.2"/>
    <row r="116" spans="2:20" x14ac:dyDescent="0.2">
      <c r="K116" s="471"/>
    </row>
  </sheetData>
  <sheetProtection password="CDBE" sheet="1" objects="1" scenarios="1"/>
  <mergeCells count="16">
    <mergeCell ref="B1:T1"/>
    <mergeCell ref="C4:H4"/>
    <mergeCell ref="M4:R4"/>
    <mergeCell ref="B58:T58"/>
    <mergeCell ref="C3:S3"/>
    <mergeCell ref="B6:B31"/>
    <mergeCell ref="B32:B56"/>
    <mergeCell ref="L6:L31"/>
    <mergeCell ref="L32:L56"/>
    <mergeCell ref="B89:B113"/>
    <mergeCell ref="L63:L88"/>
    <mergeCell ref="L89:L113"/>
    <mergeCell ref="C60:S60"/>
    <mergeCell ref="C61:H61"/>
    <mergeCell ref="M61:R61"/>
    <mergeCell ref="B63:B88"/>
  </mergeCells>
  <phoneticPr fontId="0" type="noConversion"/>
  <printOptions horizontalCentered="1"/>
  <pageMargins left="0" right="0" top="0.78740157480314965" bottom="0.78740157480314965"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rowBreaks count="3" manualBreakCount="3">
    <brk id="31" max="16383" man="1"/>
    <brk id="57" max="16383" man="1"/>
    <brk id="88" max="19"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4">
    <pageSetUpPr autoPageBreaks="0"/>
  </sheetPr>
  <dimension ref="A1:R116"/>
  <sheetViews>
    <sheetView showGridLines="0" showRowColHeaders="0" zoomScaleNormal="100" workbookViewId="0"/>
  </sheetViews>
  <sheetFormatPr defaultColWidth="8.85546875" defaultRowHeight="18" x14ac:dyDescent="0.2"/>
  <cols>
    <col min="1" max="1" width="0.85546875" style="293" customWidth="1"/>
    <col min="2" max="2" width="3.7109375" style="6" customWidth="1"/>
    <col min="3" max="4" width="20.7109375" style="6" customWidth="1"/>
    <col min="5" max="5" width="8.7109375" style="6" customWidth="1"/>
    <col min="6" max="6" width="4.7109375" style="110" customWidth="1"/>
    <col min="7" max="7" width="6.7109375" style="6" customWidth="1"/>
    <col min="8" max="8" width="5.7109375" style="110" customWidth="1"/>
    <col min="9" max="9" width="6.7109375" style="6" customWidth="1"/>
    <col min="10" max="10" width="5.7109375" style="110" customWidth="1"/>
    <col min="11" max="11" width="6.7109375" style="6" customWidth="1"/>
    <col min="12" max="12" width="5.7109375" style="110" customWidth="1"/>
    <col min="13" max="13" width="0.42578125" style="477" customWidth="1"/>
    <col min="14" max="14" width="6" style="60" customWidth="1"/>
    <col min="15" max="15" width="0.42578125" style="115" customWidth="1"/>
    <col min="16" max="16" width="6" style="60" customWidth="1"/>
    <col min="17" max="17" width="0.85546875" style="293" customWidth="1"/>
    <col min="18" max="16384" width="8.85546875" style="293"/>
  </cols>
  <sheetData>
    <row r="1" spans="1:16" s="472" customFormat="1" ht="26.25" customHeight="1" x14ac:dyDescent="0.2">
      <c r="B1" s="662" t="s">
        <v>107</v>
      </c>
      <c r="C1" s="662"/>
      <c r="D1" s="662"/>
      <c r="E1" s="662"/>
      <c r="F1" s="662"/>
      <c r="G1" s="662"/>
      <c r="H1" s="662"/>
      <c r="I1" s="662"/>
      <c r="J1" s="662"/>
      <c r="K1" s="662"/>
      <c r="L1" s="662"/>
      <c r="M1" s="662"/>
      <c r="N1" s="662"/>
      <c r="O1" s="662"/>
      <c r="P1" s="662"/>
    </row>
    <row r="2" spans="1:16" s="329" customFormat="1" ht="5.0999999999999996" customHeight="1" x14ac:dyDescent="0.2">
      <c r="B2" s="154"/>
      <c r="C2" s="154"/>
      <c r="D2" s="154"/>
      <c r="E2" s="154"/>
      <c r="F2" s="154"/>
      <c r="G2" s="154"/>
      <c r="H2" s="154"/>
      <c r="I2" s="154"/>
      <c r="J2" s="154"/>
      <c r="K2" s="154"/>
      <c r="L2" s="154"/>
      <c r="M2" s="154"/>
      <c r="N2" s="154"/>
      <c r="O2" s="154"/>
      <c r="P2" s="154"/>
    </row>
    <row r="3" spans="1:16" s="329" customFormat="1" x14ac:dyDescent="0.2">
      <c r="A3" s="473"/>
      <c r="B3" s="154"/>
      <c r="C3" s="669" t="str">
        <f>Start!$B$2</f>
        <v>Krajské kolo DOROSTU</v>
      </c>
      <c r="D3" s="669"/>
      <c r="E3" s="669"/>
      <c r="F3" s="669"/>
      <c r="G3" s="669"/>
      <c r="H3" s="663" t="str">
        <f>Start!$B$3</f>
        <v>9.6.2018 Chrudim</v>
      </c>
      <c r="I3" s="663"/>
      <c r="J3" s="663"/>
      <c r="K3" s="663"/>
      <c r="L3" s="663"/>
      <c r="M3" s="663"/>
      <c r="N3" s="663"/>
      <c r="O3" s="474"/>
      <c r="P3" s="154"/>
    </row>
    <row r="4" spans="1:16" s="329" customFormat="1" ht="5.0999999999999996" customHeight="1" thickBot="1" x14ac:dyDescent="0.25">
      <c r="A4" s="473"/>
      <c r="B4" s="154"/>
      <c r="C4" s="154"/>
      <c r="D4" s="154"/>
      <c r="E4" s="154"/>
      <c r="F4" s="154"/>
      <c r="G4" s="154"/>
      <c r="H4" s="154"/>
      <c r="I4" s="154"/>
      <c r="J4" s="154"/>
      <c r="K4" s="154"/>
      <c r="L4" s="154"/>
      <c r="M4" s="474"/>
      <c r="N4" s="154"/>
      <c r="O4" s="474"/>
      <c r="P4" s="154"/>
    </row>
    <row r="5" spans="1:16" ht="15" customHeight="1" thickBot="1" x14ac:dyDescent="0.25">
      <c r="A5" s="8"/>
      <c r="C5" s="59" t="str">
        <f>Start!$D$5</f>
        <v>Dorky mladší</v>
      </c>
      <c r="D5" s="15"/>
      <c r="E5" s="15"/>
      <c r="G5" s="716"/>
      <c r="H5" s="716"/>
      <c r="I5" s="716"/>
      <c r="J5" s="716"/>
      <c r="K5" s="716"/>
      <c r="L5" s="716"/>
      <c r="M5" s="15"/>
    </row>
    <row r="6" spans="1:16" s="475" customFormat="1" ht="84" customHeight="1" x14ac:dyDescent="0.2">
      <c r="A6" s="61"/>
      <c r="B6" s="723" t="s">
        <v>6</v>
      </c>
      <c r="C6" s="723" t="s">
        <v>9</v>
      </c>
      <c r="D6" s="723" t="s">
        <v>1</v>
      </c>
      <c r="E6" s="723" t="str">
        <f>Start!$F$6</f>
        <v>Okres</v>
      </c>
      <c r="F6" s="73" t="s">
        <v>37</v>
      </c>
      <c r="G6" s="708" t="s">
        <v>112</v>
      </c>
      <c r="H6" s="739"/>
      <c r="I6" s="709" t="s">
        <v>113</v>
      </c>
      <c r="J6" s="709"/>
      <c r="K6" s="708" t="s">
        <v>53</v>
      </c>
      <c r="L6" s="709"/>
      <c r="M6" s="183"/>
      <c r="N6" s="710" t="s">
        <v>40</v>
      </c>
      <c r="O6" s="184"/>
      <c r="P6" s="712" t="s">
        <v>61</v>
      </c>
    </row>
    <row r="7" spans="1:16" s="337" customFormat="1" ht="13.15" customHeight="1" x14ac:dyDescent="0.2">
      <c r="A7" s="62"/>
      <c r="B7" s="724"/>
      <c r="C7" s="724"/>
      <c r="D7" s="724"/>
      <c r="E7" s="724"/>
      <c r="F7" s="670" t="s">
        <v>18</v>
      </c>
      <c r="G7" s="63" t="s">
        <v>3</v>
      </c>
      <c r="H7" s="670" t="s">
        <v>18</v>
      </c>
      <c r="I7" s="63" t="s">
        <v>3</v>
      </c>
      <c r="J7" s="716" t="s">
        <v>18</v>
      </c>
      <c r="K7" s="729" t="s">
        <v>38</v>
      </c>
      <c r="L7" s="716" t="s">
        <v>18</v>
      </c>
      <c r="M7" s="714"/>
      <c r="N7" s="711"/>
      <c r="O7" s="714"/>
      <c r="P7" s="713"/>
    </row>
    <row r="8" spans="1:16" s="337" customFormat="1" ht="13.15" customHeight="1" thickBot="1" x14ac:dyDescent="0.25">
      <c r="A8" s="62"/>
      <c r="B8" s="725"/>
      <c r="C8" s="725"/>
      <c r="D8" s="725"/>
      <c r="E8" s="725"/>
      <c r="F8" s="728"/>
      <c r="G8" s="111" t="s">
        <v>4</v>
      </c>
      <c r="H8" s="728"/>
      <c r="I8" s="64" t="s">
        <v>4</v>
      </c>
      <c r="J8" s="717"/>
      <c r="K8" s="730"/>
      <c r="L8" s="717"/>
      <c r="M8" s="715"/>
      <c r="N8" s="711"/>
      <c r="O8" s="715"/>
      <c r="P8" s="713"/>
    </row>
    <row r="9" spans="1:16" ht="12.75" customHeight="1" x14ac:dyDescent="0.2">
      <c r="A9" s="670"/>
      <c r="B9" s="733">
        <f>Start!$C7</f>
        <v>1</v>
      </c>
      <c r="C9" s="734" t="str">
        <f>IF(Start!$D7="","",Start!$D7)</f>
        <v>Hájková Andrea</v>
      </c>
      <c r="D9" s="734" t="str">
        <f>IF(Start!$E$7="","",Start!$E$7)</f>
        <v>Choceň</v>
      </c>
      <c r="E9" s="742" t="str">
        <f>IF(Start!$F$7="","",Start!$F$7)</f>
        <v>UO</v>
      </c>
      <c r="F9" s="719" t="str">
        <f>IF($C9="","",IF(V.l.ZPV!$C$6="","0",IF(ISNA(MATCH($C9,ZPVOblN,0)),COUNTIF(ZPVOblT,".")+1,LOOKUP($C9,ZPVOblN,ZPVOblD))))</f>
        <v>0</v>
      </c>
      <c r="G9" s="65">
        <f>IF($C9="","",'PJ-V'!$J5)</f>
        <v>20.079999999999998</v>
      </c>
      <c r="H9" s="720">
        <f>IF($C9="","",LOOKUP($C9,'PJ - P'!$Y$1:$Y$50,'PJ - P'!$Z$1:$Z$50))</f>
        <v>3</v>
      </c>
      <c r="I9" s="65">
        <f>IF($C9="","",'DV-V'!$J5)</f>
        <v>19.46</v>
      </c>
      <c r="J9" s="720">
        <f>IF($C9="","",LOOKUP($C9,'DV - P'!$Y$1:$Y$50,'DV - P'!$Z$1:$Z$50))</f>
        <v>2</v>
      </c>
      <c r="K9" s="722">
        <f>IF($C9="","",TEST!$F$5)</f>
        <v>0</v>
      </c>
      <c r="L9" s="732">
        <f>IF($C9="","",TEST!$J$5)</f>
        <v>1</v>
      </c>
      <c r="M9" s="727"/>
      <c r="N9" s="743">
        <f>IF($C9="","",SUM(F9,H9,J9,L9))</f>
        <v>6</v>
      </c>
      <c r="O9" s="727"/>
      <c r="P9" s="731">
        <f>IF($C9="","",MATCH($C9,Výsledky!$K$8:$K$57,0))</f>
        <v>3</v>
      </c>
    </row>
    <row r="10" spans="1:16" ht="12.75" customHeight="1" x14ac:dyDescent="0.2">
      <c r="A10" s="670"/>
      <c r="B10" s="686"/>
      <c r="C10" s="688"/>
      <c r="D10" s="688" t="str">
        <f>IF(Start!$E$7="","",Start!$E$7)</f>
        <v>Choceň</v>
      </c>
      <c r="E10" s="690" t="str">
        <f>IF(Start!$F$7="","",Start!$F$7)</f>
        <v>UO</v>
      </c>
      <c r="F10" s="682"/>
      <c r="G10" s="66">
        <f>IF($C9="","",'PJ-V'!$O5)</f>
        <v>20.079999999999998</v>
      </c>
      <c r="H10" s="683"/>
      <c r="I10" s="66">
        <f>IF($C9="","",'DV-V'!$O5)</f>
        <v>19.47</v>
      </c>
      <c r="J10" s="683"/>
      <c r="K10" s="702"/>
      <c r="L10" s="703"/>
      <c r="M10" s="704"/>
      <c r="N10" s="684"/>
      <c r="O10" s="704"/>
      <c r="P10" s="696"/>
    </row>
    <row r="11" spans="1:16" ht="12.75" customHeight="1" x14ac:dyDescent="0.2">
      <c r="A11" s="670"/>
      <c r="B11" s="671">
        <f>Start!$C8</f>
        <v>2</v>
      </c>
      <c r="C11" s="697" t="str">
        <f>IF(Start!$D8="","",Start!$D8)</f>
        <v>Hrochová Eliška</v>
      </c>
      <c r="D11" s="697" t="str">
        <f>IF(Start!$E$8="","",Start!$E$8)</f>
        <v>Horní Roveň</v>
      </c>
      <c r="E11" s="699" t="str">
        <f>IF(Start!$F$8="","",Start!$F$8)</f>
        <v>PA</v>
      </c>
      <c r="F11" s="680" t="str">
        <f>IF($C11="","",IF(V.l.ZPV!$C$6="","0",IF(ISNA(MATCH($C11,ZPVOblN,0)),COUNTIF(ZPVOblT,".")+1,LOOKUP($C11,ZPVOblN,ZPVOblD))))</f>
        <v>0</v>
      </c>
      <c r="G11" s="192">
        <f>IF($C11="","",'PJ-V'!$J6)</f>
        <v>23.03</v>
      </c>
      <c r="H11" s="681">
        <f>IF($C11="","",LOOKUP($C11,'PJ - P'!$Y$1:$Y$50,'PJ - P'!$Z$1:$Z$50))</f>
        <v>5</v>
      </c>
      <c r="I11" s="192">
        <f>IF($C11="","",'DV-V'!$J6)</f>
        <v>21.33</v>
      </c>
      <c r="J11" s="681">
        <f>IF($C11="","",LOOKUP($C11,'DV - P'!$Y$1:$Y$50,'DV - P'!$Z$1:$Z$50))</f>
        <v>6</v>
      </c>
      <c r="K11" s="691">
        <f>IF($C11="","",TEST!$F$6)</f>
        <v>0</v>
      </c>
      <c r="L11" s="677">
        <f>IF($C11="","",TEST!$J$6)</f>
        <v>1</v>
      </c>
      <c r="M11" s="678"/>
      <c r="N11" s="679">
        <f>IF($C11="","",SUM(F11,H11,J11,L11))</f>
        <v>12</v>
      </c>
      <c r="O11" s="678"/>
      <c r="P11" s="693">
        <f>IF($C11="","",MATCH($C11,Výsledky!$K$8:$K$57,0))</f>
        <v>5</v>
      </c>
    </row>
    <row r="12" spans="1:16" ht="12.75" customHeight="1" x14ac:dyDescent="0.2">
      <c r="A12" s="670"/>
      <c r="B12" s="672"/>
      <c r="C12" s="698"/>
      <c r="D12" s="698" t="str">
        <f>IF(Start!$E$8="","",Start!$E$8)</f>
        <v>Horní Roveň</v>
      </c>
      <c r="E12" s="700" t="str">
        <f>IF(Start!$F$8="","",Start!$F$8)</f>
        <v>PA</v>
      </c>
      <c r="F12" s="680"/>
      <c r="G12" s="192">
        <f>IF($C11="","",'PJ-V'!$O6)</f>
        <v>23.7</v>
      </c>
      <c r="H12" s="681"/>
      <c r="I12" s="192">
        <f>IF($C11="","",'DV-V'!$O6)</f>
        <v>22.07</v>
      </c>
      <c r="J12" s="681"/>
      <c r="K12" s="692"/>
      <c r="L12" s="677"/>
      <c r="M12" s="678"/>
      <c r="N12" s="679"/>
      <c r="O12" s="678"/>
      <c r="P12" s="693"/>
    </row>
    <row r="13" spans="1:16" ht="12.75" customHeight="1" x14ac:dyDescent="0.2">
      <c r="A13" s="670"/>
      <c r="B13" s="685">
        <f>Start!$C9</f>
        <v>3</v>
      </c>
      <c r="C13" s="705" t="str">
        <f>IF(Start!$D9="","",Start!$D9)</f>
        <v>Novotná Leona</v>
      </c>
      <c r="D13" s="705" t="str">
        <f>IF(Start!$E$9="","",Start!$E$9)</f>
        <v>Skuteč</v>
      </c>
      <c r="E13" s="694" t="str">
        <f>IF(Start!$F$9="","",Start!$F$9)</f>
        <v>CR</v>
      </c>
      <c r="F13" s="682" t="str">
        <f>IF($C13="","",IF(V.l.ZPV!$C$6="","0",IF(ISNA(MATCH($C13,ZPVOblN,0)),COUNTIF(ZPVOblT,".")+1,LOOKUP($C13,ZPVOblN,ZPVOblD))))</f>
        <v>0</v>
      </c>
      <c r="G13" s="66">
        <f>IF($C13="","",'PJ-V'!$J7)</f>
        <v>19.71</v>
      </c>
      <c r="H13" s="683">
        <f>IF($C13="","",LOOKUP($C13,'PJ - P'!$Y$1:$Y$50,'PJ - P'!$Z$1:$Z$50))</f>
        <v>1</v>
      </c>
      <c r="I13" s="66">
        <f>IF($C13="","",'DV-V'!$J7)</f>
        <v>18.71</v>
      </c>
      <c r="J13" s="683">
        <f>IF($C13="","",LOOKUP($C13,'DV - P'!$Y$1:$Y$50,'DV - P'!$Z$1:$Z$50))</f>
        <v>1</v>
      </c>
      <c r="K13" s="701">
        <f>IF($C13="","",TEST!$F$7)</f>
        <v>0</v>
      </c>
      <c r="L13" s="703">
        <f>IF($C13="","",TEST!$J$7)</f>
        <v>1</v>
      </c>
      <c r="M13" s="704"/>
      <c r="N13" s="684">
        <f>IF($C13="","",SUM(F13,H13,J13,L13))</f>
        <v>3</v>
      </c>
      <c r="O13" s="704"/>
      <c r="P13" s="696">
        <f>IF($C13="","",MATCH($C13,Výsledky!$K$8:$K$57,0))</f>
        <v>1</v>
      </c>
    </row>
    <row r="14" spans="1:16" ht="12.75" customHeight="1" x14ac:dyDescent="0.2">
      <c r="A14" s="670"/>
      <c r="B14" s="686"/>
      <c r="C14" s="706"/>
      <c r="D14" s="706" t="str">
        <f>IF(Start!$E$9="","",Start!$E$9)</f>
        <v>Skuteč</v>
      </c>
      <c r="E14" s="695" t="str">
        <f>IF(Start!$F$9="","",Start!$F$9)</f>
        <v>CR</v>
      </c>
      <c r="F14" s="682"/>
      <c r="G14" s="66">
        <f>IF($C13="","",'PJ-V'!$O7)</f>
        <v>22.22</v>
      </c>
      <c r="H14" s="683"/>
      <c r="I14" s="66">
        <f>IF($C13="","",'DV-V'!$O7)</f>
        <v>18.97</v>
      </c>
      <c r="J14" s="683"/>
      <c r="K14" s="702"/>
      <c r="L14" s="703"/>
      <c r="M14" s="704"/>
      <c r="N14" s="684"/>
      <c r="O14" s="704"/>
      <c r="P14" s="696"/>
    </row>
    <row r="15" spans="1:16" ht="12.75" customHeight="1" x14ac:dyDescent="0.2">
      <c r="A15" s="670"/>
      <c r="B15" s="671">
        <f>Start!$C10</f>
        <v>4</v>
      </c>
      <c r="C15" s="697" t="str">
        <f>IF(Start!$D10="","",Start!$D10)</f>
        <v>Dudková Martina</v>
      </c>
      <c r="D15" s="697" t="str">
        <f>IF(Start!$E$10="","",Start!$E$10)</f>
        <v>Lukavice</v>
      </c>
      <c r="E15" s="699" t="str">
        <f>IF(Start!$F$10="","",Start!$F$10)</f>
        <v>UO</v>
      </c>
      <c r="F15" s="680" t="str">
        <f>IF($C15="","",IF(V.l.ZPV!$C$6="","0",IF(ISNA(MATCH($C15,ZPVOblN,0)),COUNTIF(ZPVOblT,".")+1,LOOKUP($C15,ZPVOblN,ZPVOblD))))</f>
        <v>0</v>
      </c>
      <c r="G15" s="192">
        <f>IF($C15="","",'PJ-V'!$J8)</f>
        <v>20.32</v>
      </c>
      <c r="H15" s="681">
        <f>IF($C15="","",LOOKUP($C15,'PJ - P'!$Y$1:$Y$50,'PJ - P'!$Z$1:$Z$50))</f>
        <v>2</v>
      </c>
      <c r="I15" s="192">
        <f>IF($C15="","",'DV-V'!$J8)</f>
        <v>19.510000000000002</v>
      </c>
      <c r="J15" s="681">
        <f>IF($C15="","",LOOKUP($C15,'DV - P'!$Y$1:$Y$50,'DV - P'!$Z$1:$Z$50))</f>
        <v>3</v>
      </c>
      <c r="K15" s="691">
        <f>IF($C15="","",TEST!$F$8)</f>
        <v>0</v>
      </c>
      <c r="L15" s="677">
        <f>IF($C15="","",TEST!$J$8)</f>
        <v>1</v>
      </c>
      <c r="M15" s="678"/>
      <c r="N15" s="679">
        <f>IF($C15="","",SUM(F15,H15,J15,L15))</f>
        <v>6</v>
      </c>
      <c r="O15" s="678"/>
      <c r="P15" s="693">
        <f>IF($C15="","",MATCH($C15,Výsledky!$K$8:$K$57,0))</f>
        <v>2</v>
      </c>
    </row>
    <row r="16" spans="1:16" ht="12.75" customHeight="1" x14ac:dyDescent="0.2">
      <c r="A16" s="670"/>
      <c r="B16" s="672"/>
      <c r="C16" s="698"/>
      <c r="D16" s="698" t="str">
        <f>IF(Start!$E$10="","",Start!$E$10)</f>
        <v>Lukavice</v>
      </c>
      <c r="E16" s="700" t="str">
        <f>IF(Start!$F$10="","",Start!$F$10)</f>
        <v>UO</v>
      </c>
      <c r="F16" s="680"/>
      <c r="G16" s="192">
        <f>IF($C15="","",'PJ-V'!$O8)</f>
        <v>19.82</v>
      </c>
      <c r="H16" s="681"/>
      <c r="I16" s="192">
        <f>IF($C15="","",'DV-V'!$O8)</f>
        <v>19.899999999999999</v>
      </c>
      <c r="J16" s="681"/>
      <c r="K16" s="692"/>
      <c r="L16" s="677"/>
      <c r="M16" s="678"/>
      <c r="N16" s="679"/>
      <c r="O16" s="678"/>
      <c r="P16" s="693"/>
    </row>
    <row r="17" spans="1:18" ht="12.75" customHeight="1" x14ac:dyDescent="0.2">
      <c r="A17" s="670"/>
      <c r="B17" s="685">
        <f>Start!$C11</f>
        <v>5</v>
      </c>
      <c r="C17" s="687" t="str">
        <f>IF(Start!$D11="","",Start!$D11)</f>
        <v>Urbancová Petra</v>
      </c>
      <c r="D17" s="687" t="str">
        <f>IF(Start!$E$11="","",Start!$E$11)</f>
        <v>Pardubice - město</v>
      </c>
      <c r="E17" s="694" t="str">
        <f>IF(Start!$F$11="","",Start!$F$11)</f>
        <v>PA</v>
      </c>
      <c r="F17" s="682" t="str">
        <f>IF($C17="","",IF(V.l.ZPV!$C$6="","0",IF(ISNA(MATCH($C17,ZPVOblN,0)),COUNTIF(ZPVOblT,".")+1,LOOKUP($C17,ZPVOblN,ZPVOblD))))</f>
        <v>0</v>
      </c>
      <c r="G17" s="66">
        <f>IF($C17="","",'PJ-V'!$J9)</f>
        <v>23.12</v>
      </c>
      <c r="H17" s="683">
        <f>IF($C17="","",LOOKUP($C17,'PJ - P'!$Y$1:$Y$50,'PJ - P'!$Z$1:$Z$50))</f>
        <v>6</v>
      </c>
      <c r="I17" s="66">
        <f>IF($C17="","",'DV-V'!$J9)</f>
        <v>20.8</v>
      </c>
      <c r="J17" s="683">
        <f>IF($C17="","",LOOKUP($C17,'DV - P'!$Y$1:$Y$50,'DV - P'!$Z$1:$Z$50))</f>
        <v>5</v>
      </c>
      <c r="K17" s="701">
        <f>IF($C17="","",TEST!$F$9)</f>
        <v>2</v>
      </c>
      <c r="L17" s="703">
        <f>IF($C17="","",TEST!$J$9)</f>
        <v>8</v>
      </c>
      <c r="M17" s="704"/>
      <c r="N17" s="684">
        <f>IF($C17="","",SUM(F17,H17,J17,L17))</f>
        <v>19</v>
      </c>
      <c r="O17" s="704"/>
      <c r="P17" s="696">
        <f>IF($C17="","",MATCH($C17,Výsledky!$K$8:$K$57,0))</f>
        <v>8</v>
      </c>
    </row>
    <row r="18" spans="1:18" ht="12.75" customHeight="1" x14ac:dyDescent="0.2">
      <c r="A18" s="670"/>
      <c r="B18" s="686"/>
      <c r="C18" s="688"/>
      <c r="D18" s="688" t="str">
        <f>IF(Start!$E$11="","",Start!$E$11)</f>
        <v>Pardubice - město</v>
      </c>
      <c r="E18" s="695" t="str">
        <f>IF(Start!$F$11="","",Start!$F$11)</f>
        <v>PA</v>
      </c>
      <c r="F18" s="682"/>
      <c r="G18" s="66">
        <f>IF($C17="","",'PJ-V'!$O9)</f>
        <v>26.15</v>
      </c>
      <c r="H18" s="683"/>
      <c r="I18" s="66">
        <f>IF($C17="","",'DV-V'!$O9)</f>
        <v>20.57</v>
      </c>
      <c r="J18" s="683"/>
      <c r="K18" s="702"/>
      <c r="L18" s="703"/>
      <c r="M18" s="704"/>
      <c r="N18" s="684"/>
      <c r="O18" s="704"/>
      <c r="P18" s="696"/>
    </row>
    <row r="19" spans="1:18" ht="12.75" customHeight="1" x14ac:dyDescent="0.2">
      <c r="A19" s="670"/>
      <c r="B19" s="671">
        <f>Start!$C12</f>
        <v>6</v>
      </c>
      <c r="C19" s="673" t="str">
        <f>IF(Start!$D12="","",Start!$D12)</f>
        <v>Lupoměská Lucie</v>
      </c>
      <c r="D19" s="673" t="str">
        <f>IF(Start!$E$12="","",Start!$E$12)</f>
        <v>Vinary</v>
      </c>
      <c r="E19" s="675" t="str">
        <f>IF(Start!$F$12="","",Start!$F$12)</f>
        <v>CR</v>
      </c>
      <c r="F19" s="680" t="str">
        <f>IF($C19="","",IF(V.l.ZPV!$C$6="","0",IF(ISNA(MATCH($C19,ZPVOblN,0)),COUNTIF(ZPVOblT,".")+1,LOOKUP($C19,ZPVOblN,ZPVOblD))))</f>
        <v>0</v>
      </c>
      <c r="G19" s="192">
        <f>IF($C19="","",'PJ-V'!$J10)</f>
        <v>24.96</v>
      </c>
      <c r="H19" s="681">
        <f>IF($C19="","",LOOKUP($C19,'PJ - P'!$Y$1:$Y$50,'PJ - P'!$Z$1:$Z$50))</f>
        <v>7</v>
      </c>
      <c r="I19" s="192">
        <f>IF($C19="","",'DV-V'!$J10)</f>
        <v>24.46</v>
      </c>
      <c r="J19" s="681">
        <f>IF($C19="","",LOOKUP($C19,'DV - P'!$Y$1:$Y$50,'DV - P'!$Z$1:$Z$50))</f>
        <v>7</v>
      </c>
      <c r="K19" s="691">
        <f>IF($C19="","",TEST!$F$10)</f>
        <v>0</v>
      </c>
      <c r="L19" s="677">
        <f>IF($C19="","",TEST!$J$10)</f>
        <v>1</v>
      </c>
      <c r="M19" s="678"/>
      <c r="N19" s="679">
        <f>IF($C19="","",SUM(F19,H19,J19,L19))</f>
        <v>15</v>
      </c>
      <c r="O19" s="678"/>
      <c r="P19" s="693">
        <f>IF($C19="","",MATCH($C19,Výsledky!$K$8:$K$57,0))</f>
        <v>6</v>
      </c>
      <c r="R19" s="476"/>
    </row>
    <row r="20" spans="1:18" ht="12.75" customHeight="1" x14ac:dyDescent="0.2">
      <c r="A20" s="670"/>
      <c r="B20" s="672"/>
      <c r="C20" s="674"/>
      <c r="D20" s="674" t="str">
        <f>IF(Start!$E$12="","",Start!$E$12)</f>
        <v>Vinary</v>
      </c>
      <c r="E20" s="676" t="str">
        <f>IF(Start!$F$12="","",Start!$F$12)</f>
        <v>CR</v>
      </c>
      <c r="F20" s="680"/>
      <c r="G20" s="192">
        <f>IF($C19="","",'PJ-V'!$O10)</f>
        <v>25.51</v>
      </c>
      <c r="H20" s="681"/>
      <c r="I20" s="192">
        <f>IF($C19="","",'DV-V'!$O10)</f>
        <v>21.44</v>
      </c>
      <c r="J20" s="681"/>
      <c r="K20" s="692"/>
      <c r="L20" s="677"/>
      <c r="M20" s="678"/>
      <c r="N20" s="679"/>
      <c r="O20" s="678"/>
      <c r="P20" s="693"/>
    </row>
    <row r="21" spans="1:18" ht="12.75" customHeight="1" x14ac:dyDescent="0.2">
      <c r="A21" s="670"/>
      <c r="B21" s="685">
        <f>Start!$C13</f>
        <v>7</v>
      </c>
      <c r="C21" s="687" t="str">
        <f>IF(Start!$D13="","",Start!$D13)</f>
        <v>Křížová Darina</v>
      </c>
      <c r="D21" s="687" t="str">
        <f>IF(Start!$E$13="","",Start!$E$13)</f>
        <v>Choceň</v>
      </c>
      <c r="E21" s="689" t="str">
        <f>IF(Start!$F$13="","",Start!$F$13)</f>
        <v>UO</v>
      </c>
      <c r="F21" s="682" t="str">
        <f>IF($C21="","",IF(V.l.ZPV!$C$6="","0",IF(ISNA(MATCH($C21,ZPVOblN,0)),COUNTIF(ZPVOblT,".")+1,LOOKUP($C21,ZPVOblN,ZPVOblD))))</f>
        <v>0</v>
      </c>
      <c r="G21" s="66">
        <f>IF($C21="","",'PJ-V'!$J11)</f>
        <v>23.22</v>
      </c>
      <c r="H21" s="683">
        <f>IF($C21="","",LOOKUP($C21,'PJ - P'!$Y$1:$Y$50,'PJ - P'!$Z$1:$Z$50))</f>
        <v>4</v>
      </c>
      <c r="I21" s="66">
        <f>IF($C21="","",'DV-V'!$J11)</f>
        <v>20.47</v>
      </c>
      <c r="J21" s="683">
        <f>IF($C21="","",LOOKUP($C21,'DV - P'!$Y$1:$Y$50,'DV - P'!$Z$1:$Z$50))</f>
        <v>4</v>
      </c>
      <c r="K21" s="701">
        <f>IF($C21="","",TEST!$F$11)</f>
        <v>0</v>
      </c>
      <c r="L21" s="703">
        <f>IF($C21="","",TEST!$J$11)</f>
        <v>1</v>
      </c>
      <c r="M21" s="704"/>
      <c r="N21" s="684">
        <f>IF($C21="","",SUM(F21,H21,J21,L21))</f>
        <v>9</v>
      </c>
      <c r="O21" s="704"/>
      <c r="P21" s="696">
        <f>IF($C21="","",MATCH($C21,Výsledky!$K$8:$K$57,0))</f>
        <v>4</v>
      </c>
    </row>
    <row r="22" spans="1:18" ht="12.75" customHeight="1" x14ac:dyDescent="0.2">
      <c r="A22" s="670"/>
      <c r="B22" s="686"/>
      <c r="C22" s="688"/>
      <c r="D22" s="688" t="str">
        <f>IF(Start!$E$13="","",Start!$E$13)</f>
        <v>Choceň</v>
      </c>
      <c r="E22" s="690" t="str">
        <f>IF(Start!$F$13="","",Start!$F$13)</f>
        <v>UO</v>
      </c>
      <c r="F22" s="682"/>
      <c r="G22" s="66">
        <f>IF($C21="","",'PJ-V'!$O11)</f>
        <v>22.48</v>
      </c>
      <c r="H22" s="683"/>
      <c r="I22" s="66">
        <f>IF($C21="","",'DV-V'!$O11)</f>
        <v>22.69</v>
      </c>
      <c r="J22" s="683"/>
      <c r="K22" s="702"/>
      <c r="L22" s="703"/>
      <c r="M22" s="704"/>
      <c r="N22" s="684"/>
      <c r="O22" s="704"/>
      <c r="P22" s="696"/>
    </row>
    <row r="23" spans="1:18" ht="12.75" customHeight="1" x14ac:dyDescent="0.2">
      <c r="A23" s="670"/>
      <c r="B23" s="671">
        <f>Start!$C14</f>
        <v>8</v>
      </c>
      <c r="C23" s="673" t="str">
        <f>IF(Start!$D14="","",Start!$D14)</f>
        <v>Vlasáková Eva</v>
      </c>
      <c r="D23" s="673" t="str">
        <f>IF(Start!$E$14="","",Start!$E$14)</f>
        <v>Pardubice - město</v>
      </c>
      <c r="E23" s="675" t="str">
        <f>IF(Start!$F$14="","",Start!$F$14)</f>
        <v>PA</v>
      </c>
      <c r="F23" s="680" t="str">
        <f>IF($C23="","",IF(V.l.ZPV!$C$6="","0",IF(ISNA(MATCH($C23,ZPVOblN,0)),COUNTIF(ZPVOblT,".")+1,LOOKUP($C23,ZPVOblN,ZPVOblD))))</f>
        <v>0</v>
      </c>
      <c r="G23" s="192">
        <f>IF($C23="","",'PJ-V'!$J12)</f>
        <v>35.04</v>
      </c>
      <c r="H23" s="681">
        <f>IF($C23="","",LOOKUP($C23,'PJ - P'!$Y$1:$Y$50,'PJ - P'!$Z$1:$Z$50))</f>
        <v>8</v>
      </c>
      <c r="I23" s="192">
        <f>IF($C23="","",'DV-V'!$J12)</f>
        <v>25.19</v>
      </c>
      <c r="J23" s="681">
        <f>IF($C23="","",LOOKUP($C23,'DV - P'!$Y$1:$Y$50,'DV - P'!$Z$1:$Z$50))</f>
        <v>8</v>
      </c>
      <c r="K23" s="691">
        <f>IF($C23="","",TEST!$F$12)</f>
        <v>0</v>
      </c>
      <c r="L23" s="677">
        <f>IF($C23="","",TEST!$J$12)</f>
        <v>1</v>
      </c>
      <c r="M23" s="678"/>
      <c r="N23" s="679">
        <f>IF($C23="","",SUM(F23,H23,J23,L23))</f>
        <v>17</v>
      </c>
      <c r="O23" s="678"/>
      <c r="P23" s="693">
        <f>IF($C23="","",MATCH($C23,Výsledky!$K$8:$K$57,0))</f>
        <v>7</v>
      </c>
    </row>
    <row r="24" spans="1:18" ht="12.75" customHeight="1" x14ac:dyDescent="0.2">
      <c r="A24" s="670"/>
      <c r="B24" s="672"/>
      <c r="C24" s="674"/>
      <c r="D24" s="674" t="str">
        <f>IF(Start!$E$14="","",Start!$E$14)</f>
        <v>Pardubice - město</v>
      </c>
      <c r="E24" s="676" t="str">
        <f>IF(Start!$F$14="","",Start!$F$14)</f>
        <v>PA</v>
      </c>
      <c r="F24" s="680"/>
      <c r="G24" s="192">
        <f>IF($C23="","",'PJ-V'!$O12)</f>
        <v>33.72</v>
      </c>
      <c r="H24" s="681"/>
      <c r="I24" s="192" t="str">
        <f>IF($C23="","",'DV-V'!$O12)</f>
        <v>NP</v>
      </c>
      <c r="J24" s="681"/>
      <c r="K24" s="692"/>
      <c r="L24" s="677"/>
      <c r="M24" s="678"/>
      <c r="N24" s="679"/>
      <c r="O24" s="678"/>
      <c r="P24" s="693"/>
    </row>
    <row r="25" spans="1:18" ht="12.75" customHeight="1" x14ac:dyDescent="0.2">
      <c r="A25" s="670"/>
      <c r="B25" s="685">
        <f>Start!$C15</f>
        <v>9</v>
      </c>
      <c r="C25" s="687" t="str">
        <f>IF(Start!$D15="","",Start!$D15)</f>
        <v/>
      </c>
      <c r="D25" s="687" t="str">
        <f>IF(Start!$E$15="","",Start!$E$15)</f>
        <v/>
      </c>
      <c r="E25" s="689" t="str">
        <f>IF(Start!$F$15="","",Start!$F$15)</f>
        <v/>
      </c>
      <c r="F25" s="682" t="str">
        <f>IF($C25="","",IF(V.l.ZPV!$C$6="","0",IF(ISNA(MATCH($C25,ZPVOblN,0)),COUNTIF(ZPVOblT,".")+1,LOOKUP($C25,ZPVOblN,ZPVOblD))))</f>
        <v/>
      </c>
      <c r="G25" s="66" t="str">
        <f>IF($C25="","",'PJ-V'!$J13)</f>
        <v/>
      </c>
      <c r="H25" s="683" t="str">
        <f>IF($C25="","",LOOKUP($C25,'PJ - P'!$Y$1:$Y$50,'PJ - P'!$Z$1:$Z$50))</f>
        <v/>
      </c>
      <c r="I25" s="66" t="str">
        <f>IF($C25="","",'DV-V'!$J13)</f>
        <v/>
      </c>
      <c r="J25" s="683" t="str">
        <f>IF($C25="","",LOOKUP($C25,'DV - P'!$Y$1:$Y$50,'DV - P'!$Z$1:$Z$50))</f>
        <v/>
      </c>
      <c r="K25" s="701" t="str">
        <f>IF($C25="","",TEST!$F$13)</f>
        <v/>
      </c>
      <c r="L25" s="703" t="str">
        <f>IF($C25="","",TEST!$J$13)</f>
        <v/>
      </c>
      <c r="M25" s="704"/>
      <c r="N25" s="684" t="str">
        <f>IF($C25="","",SUM(F25,H25,J25,L25))</f>
        <v/>
      </c>
      <c r="O25" s="704"/>
      <c r="P25" s="696" t="str">
        <f>IF($C25="","",MATCH($C25,Výsledky!$K$8:$K$57,0))</f>
        <v/>
      </c>
    </row>
    <row r="26" spans="1:18" ht="12.75" customHeight="1" x14ac:dyDescent="0.2">
      <c r="A26" s="670"/>
      <c r="B26" s="686"/>
      <c r="C26" s="688"/>
      <c r="D26" s="688" t="str">
        <f>IF(Start!$E$15="","",Start!$E$15)</f>
        <v/>
      </c>
      <c r="E26" s="690" t="str">
        <f>IF(Start!$F$15="","",Start!$F$15)</f>
        <v/>
      </c>
      <c r="F26" s="682"/>
      <c r="G26" s="66" t="str">
        <f>IF($C25="","",'PJ-V'!$O13)</f>
        <v/>
      </c>
      <c r="H26" s="683"/>
      <c r="I26" s="66" t="str">
        <f>IF($C25="","",'DV-V'!$O13)</f>
        <v/>
      </c>
      <c r="J26" s="683"/>
      <c r="K26" s="702"/>
      <c r="L26" s="703"/>
      <c r="M26" s="704"/>
      <c r="N26" s="684"/>
      <c r="O26" s="704"/>
      <c r="P26" s="696"/>
    </row>
    <row r="27" spans="1:18" ht="12.75" customHeight="1" x14ac:dyDescent="0.2">
      <c r="A27" s="670"/>
      <c r="B27" s="671">
        <f>Start!$C16</f>
        <v>10</v>
      </c>
      <c r="C27" s="673" t="str">
        <f>IF(Start!$D16="","",Start!$D16)</f>
        <v/>
      </c>
      <c r="D27" s="673" t="str">
        <f>IF(Start!$E$16="","",Start!$E$16)</f>
        <v/>
      </c>
      <c r="E27" s="675" t="str">
        <f>IF(Start!$F$16="","",Start!$F$16)</f>
        <v/>
      </c>
      <c r="F27" s="680" t="str">
        <f>IF($C27="","",IF(V.l.ZPV!$C$6="","0",IF(ISNA(MATCH($C27,ZPVOblN,0)),COUNTIF(ZPVOblT,".")+1,LOOKUP($C27,ZPVOblN,ZPVOblD))))</f>
        <v/>
      </c>
      <c r="G27" s="192" t="str">
        <f>IF($C27="","",'PJ-V'!$J14)</f>
        <v/>
      </c>
      <c r="H27" s="681" t="str">
        <f>IF($C27="","",LOOKUP($C27,'PJ - P'!$Y$1:$Y$50,'PJ - P'!$Z$1:$Z$50))</f>
        <v/>
      </c>
      <c r="I27" s="192" t="str">
        <f>IF($C27="","",'DV-V'!$J14)</f>
        <v/>
      </c>
      <c r="J27" s="681" t="str">
        <f>IF($C27="","",LOOKUP($C27,'DV - P'!$Y$1:$Y$50,'DV - P'!$Z$1:$Z$50))</f>
        <v/>
      </c>
      <c r="K27" s="691" t="str">
        <f>IF($C27="","",TEST!$F$14)</f>
        <v/>
      </c>
      <c r="L27" s="677" t="str">
        <f>IF($C27="","",TEST!$J$14)</f>
        <v/>
      </c>
      <c r="M27" s="678"/>
      <c r="N27" s="679" t="str">
        <f>IF($C27="","",SUM(F27,H27,J27,L27))</f>
        <v/>
      </c>
      <c r="O27" s="678"/>
      <c r="P27" s="693" t="str">
        <f>IF($C27="","",MATCH($C27,Výsledky!$K$8:$K$57,0))</f>
        <v/>
      </c>
    </row>
    <row r="28" spans="1:18" ht="12.75" customHeight="1" x14ac:dyDescent="0.2">
      <c r="A28" s="670"/>
      <c r="B28" s="672"/>
      <c r="C28" s="674"/>
      <c r="D28" s="674" t="str">
        <f>IF(Start!$E$16="","",Start!$E$16)</f>
        <v/>
      </c>
      <c r="E28" s="676" t="str">
        <f>IF(Start!$F$16="","",Start!$F$16)</f>
        <v/>
      </c>
      <c r="F28" s="680"/>
      <c r="G28" s="192" t="str">
        <f>IF($C27="","",'PJ-V'!$O14)</f>
        <v/>
      </c>
      <c r="H28" s="681"/>
      <c r="I28" s="192" t="str">
        <f>IF($C27="","",'DV-V'!$O14)</f>
        <v/>
      </c>
      <c r="J28" s="681"/>
      <c r="K28" s="692"/>
      <c r="L28" s="677"/>
      <c r="M28" s="678"/>
      <c r="N28" s="679"/>
      <c r="O28" s="678"/>
      <c r="P28" s="693"/>
    </row>
    <row r="29" spans="1:18" ht="12.75" customHeight="1" x14ac:dyDescent="0.2">
      <c r="A29" s="670"/>
      <c r="B29" s="685">
        <f>Start!$C17</f>
        <v>11</v>
      </c>
      <c r="C29" s="687" t="str">
        <f>IF(Start!$D17="","",Start!$D17)</f>
        <v/>
      </c>
      <c r="D29" s="687" t="str">
        <f>IF(Start!$E$17="","",Start!$E$17)</f>
        <v/>
      </c>
      <c r="E29" s="689" t="str">
        <f>IF(Start!$F$17="","",Start!$F$17)</f>
        <v/>
      </c>
      <c r="F29" s="682" t="str">
        <f>IF($C29="","",IF(V.l.ZPV!$C$6="","0",IF(ISNA(MATCH($C29,ZPVOblN,0)),COUNTIF(ZPVOblT,".")+1,LOOKUP($C29,ZPVOblN,ZPVOblD))))</f>
        <v/>
      </c>
      <c r="G29" s="66" t="str">
        <f>IF($C29="","",'PJ-V'!$J15)</f>
        <v/>
      </c>
      <c r="H29" s="683" t="str">
        <f>IF($C29="","",LOOKUP($C29,'PJ - P'!$Y$1:$Y$50,'PJ - P'!$Z$1:$Z$50))</f>
        <v/>
      </c>
      <c r="I29" s="66" t="str">
        <f>IF($C29="","",'DV-V'!$J15)</f>
        <v/>
      </c>
      <c r="J29" s="683" t="str">
        <f>IF($C29="","",LOOKUP($C29,'DV - P'!$Y$1:$Y$50,'DV - P'!$Z$1:$Z$50))</f>
        <v/>
      </c>
      <c r="K29" s="701" t="str">
        <f>IF($C29="","",TEST!$F$15)</f>
        <v/>
      </c>
      <c r="L29" s="703" t="str">
        <f>IF($C29="","",TEST!$J$15)</f>
        <v/>
      </c>
      <c r="M29" s="704"/>
      <c r="N29" s="684" t="str">
        <f>IF($C29="","",SUM(F29,H29,J29,L29))</f>
        <v/>
      </c>
      <c r="O29" s="704"/>
      <c r="P29" s="696" t="str">
        <f>IF($C29="","",MATCH($C29,Výsledky!$K$8:$K$57,0))</f>
        <v/>
      </c>
    </row>
    <row r="30" spans="1:18" ht="12.75" customHeight="1" x14ac:dyDescent="0.2">
      <c r="A30" s="670"/>
      <c r="B30" s="686"/>
      <c r="C30" s="688"/>
      <c r="D30" s="688" t="str">
        <f>IF(Start!$E$17="","",Start!$E$17)</f>
        <v/>
      </c>
      <c r="E30" s="690" t="str">
        <f>IF(Start!$F$17="","",Start!$F$17)</f>
        <v/>
      </c>
      <c r="F30" s="682"/>
      <c r="G30" s="66" t="str">
        <f>IF($C29="","",'PJ-V'!$O15)</f>
        <v/>
      </c>
      <c r="H30" s="683"/>
      <c r="I30" s="66" t="str">
        <f>IF($C29="","",'DV-V'!$O15)</f>
        <v/>
      </c>
      <c r="J30" s="683"/>
      <c r="K30" s="702"/>
      <c r="L30" s="703"/>
      <c r="M30" s="704"/>
      <c r="N30" s="684"/>
      <c r="O30" s="704"/>
      <c r="P30" s="696"/>
    </row>
    <row r="31" spans="1:18" ht="12.75" customHeight="1" x14ac:dyDescent="0.2">
      <c r="A31" s="670"/>
      <c r="B31" s="671">
        <f>Start!$C18</f>
        <v>12</v>
      </c>
      <c r="C31" s="673" t="str">
        <f>IF(Start!$D18="","",Start!$D18)</f>
        <v/>
      </c>
      <c r="D31" s="673" t="str">
        <f>IF(Start!$E$18="","",Start!$E$18)</f>
        <v/>
      </c>
      <c r="E31" s="675" t="str">
        <f>IF(Start!$F$18="","",Start!$F$18)</f>
        <v/>
      </c>
      <c r="F31" s="680" t="str">
        <f>IF($C31="","",IF(V.l.ZPV!$C$6="","0",IF(ISNA(MATCH($C31,ZPVOblN,0)),COUNTIF(ZPVOblT,".")+1,LOOKUP($C31,ZPVOblN,ZPVOblD))))</f>
        <v/>
      </c>
      <c r="G31" s="192" t="str">
        <f>IF($C31="","",'PJ-V'!$J16)</f>
        <v/>
      </c>
      <c r="H31" s="681" t="str">
        <f>IF($C31="","",LOOKUP($C31,'PJ - P'!$Y$1:$Y$50,'PJ - P'!$Z$1:$Z$50))</f>
        <v/>
      </c>
      <c r="I31" s="192" t="str">
        <f>IF($C31="","",'DV-V'!$J16)</f>
        <v/>
      </c>
      <c r="J31" s="681" t="str">
        <f>IF($C31="","",LOOKUP($C31,'DV - P'!$Y$1:$Y$50,'DV - P'!$Z$1:$Z$50))</f>
        <v/>
      </c>
      <c r="K31" s="691" t="str">
        <f>IF($C31="","",TEST!$F$16)</f>
        <v/>
      </c>
      <c r="L31" s="677" t="str">
        <f>IF($C31="","",TEST!$J$16)</f>
        <v/>
      </c>
      <c r="M31" s="678"/>
      <c r="N31" s="679" t="str">
        <f>IF($C31="","",SUM(F31,H31,J31,L31))</f>
        <v/>
      </c>
      <c r="O31" s="678"/>
      <c r="P31" s="693" t="str">
        <f>IF($C31="","",MATCH($C31,Výsledky!$K$8:$K$57,0))</f>
        <v/>
      </c>
    </row>
    <row r="32" spans="1:18" ht="12.75" customHeight="1" x14ac:dyDescent="0.2">
      <c r="A32" s="670"/>
      <c r="B32" s="672"/>
      <c r="C32" s="674"/>
      <c r="D32" s="674" t="str">
        <f>IF(Start!$E$18="","",Start!$E$18)</f>
        <v/>
      </c>
      <c r="E32" s="676" t="str">
        <f>IF(Start!$F$18="","",Start!$F$18)</f>
        <v/>
      </c>
      <c r="F32" s="680"/>
      <c r="G32" s="192" t="str">
        <f>IF($C31="","",'PJ-V'!$O16)</f>
        <v/>
      </c>
      <c r="H32" s="681"/>
      <c r="I32" s="192" t="str">
        <f>IF($C31="","",'DV-V'!$O16)</f>
        <v/>
      </c>
      <c r="J32" s="681"/>
      <c r="K32" s="692"/>
      <c r="L32" s="677"/>
      <c r="M32" s="678"/>
      <c r="N32" s="679"/>
      <c r="O32" s="678"/>
      <c r="P32" s="693"/>
    </row>
    <row r="33" spans="1:18" ht="12.75" customHeight="1" x14ac:dyDescent="0.2">
      <c r="A33" s="670"/>
      <c r="B33" s="685">
        <f>Start!$C19</f>
        <v>13</v>
      </c>
      <c r="C33" s="687" t="str">
        <f>IF(Start!$D19="","",Start!$D19)</f>
        <v/>
      </c>
      <c r="D33" s="687" t="str">
        <f>IF(Start!$E$19="","",Start!$E$19)</f>
        <v/>
      </c>
      <c r="E33" s="689" t="str">
        <f>IF(Start!$F$19="","",Start!$F$19)</f>
        <v/>
      </c>
      <c r="F33" s="682" t="str">
        <f>IF($C33="","",IF(V.l.ZPV!$C$6="","0",IF(ISNA(MATCH($C33,ZPVOblN,0)),COUNTIF(ZPVOblT,".")+1,LOOKUP($C33,ZPVOblN,ZPVOblD))))</f>
        <v/>
      </c>
      <c r="G33" s="66" t="str">
        <f>IF($C33="","",'PJ-V'!$J17)</f>
        <v/>
      </c>
      <c r="H33" s="683" t="str">
        <f>IF($C33="","",LOOKUP($C33,'PJ - P'!$Y$1:$Y$50,'PJ - P'!$Z$1:$Z$50))</f>
        <v/>
      </c>
      <c r="I33" s="66" t="str">
        <f>IF($C33="","",'DV-V'!$J17)</f>
        <v/>
      </c>
      <c r="J33" s="683" t="str">
        <f>IF($C33="","",LOOKUP($C33,'DV - P'!$Y$1:$Y$50,'DV - P'!$Z$1:$Z$50))</f>
        <v/>
      </c>
      <c r="K33" s="701" t="str">
        <f>IF($C33="","",TEST!$F$17)</f>
        <v/>
      </c>
      <c r="L33" s="703" t="str">
        <f>IF($C33="","",TEST!$J$17)</f>
        <v/>
      </c>
      <c r="M33" s="704"/>
      <c r="N33" s="684" t="str">
        <f>IF($C33="","",SUM(F33,H33,J33,L33))</f>
        <v/>
      </c>
      <c r="O33" s="704"/>
      <c r="P33" s="696" t="str">
        <f>IF($C33="","",MATCH($C33,Výsledky!$K$8:$K$57,0))</f>
        <v/>
      </c>
    </row>
    <row r="34" spans="1:18" ht="12.75" customHeight="1" x14ac:dyDescent="0.2">
      <c r="A34" s="670"/>
      <c r="B34" s="686"/>
      <c r="C34" s="688"/>
      <c r="D34" s="688" t="str">
        <f>IF(Start!$E$19="","",Start!$E$19)</f>
        <v/>
      </c>
      <c r="E34" s="690" t="str">
        <f>IF(Start!$F$19="","",Start!$F$19)</f>
        <v/>
      </c>
      <c r="F34" s="682"/>
      <c r="G34" s="66" t="str">
        <f>IF($C33="","",'PJ-V'!$O17)</f>
        <v/>
      </c>
      <c r="H34" s="683"/>
      <c r="I34" s="66" t="str">
        <f>IF($C33="","",'DV-V'!$O17)</f>
        <v/>
      </c>
      <c r="J34" s="683"/>
      <c r="K34" s="702"/>
      <c r="L34" s="703"/>
      <c r="M34" s="704"/>
      <c r="N34" s="684"/>
      <c r="O34" s="704"/>
      <c r="P34" s="696"/>
    </row>
    <row r="35" spans="1:18" ht="12.75" customHeight="1" x14ac:dyDescent="0.2">
      <c r="A35" s="670"/>
      <c r="B35" s="671">
        <f>Start!$C20</f>
        <v>14</v>
      </c>
      <c r="C35" s="697" t="str">
        <f>IF(Start!$D20="","",Start!$D20)</f>
        <v/>
      </c>
      <c r="D35" s="697" t="str">
        <f>IF(Start!$E$20="","",Start!$E$20)</f>
        <v/>
      </c>
      <c r="E35" s="699" t="str">
        <f>IF(Start!$F$20="","",Start!$F$20)</f>
        <v/>
      </c>
      <c r="F35" s="680" t="str">
        <f>IF($C35="","",IF(V.l.ZPV!$C$6="","0",IF(ISNA(MATCH($C35,ZPVOblN,0)),COUNTIF(ZPVOblT,".")+1,LOOKUP($C35,ZPVOblN,ZPVOblD))))</f>
        <v/>
      </c>
      <c r="G35" s="192" t="str">
        <f>IF($C35="","",'PJ-V'!$J18)</f>
        <v/>
      </c>
      <c r="H35" s="681" t="str">
        <f>IF($C35="","",LOOKUP($C35,'PJ - P'!$Y$1:$Y$50,'PJ - P'!$Z$1:$Z$50))</f>
        <v/>
      </c>
      <c r="I35" s="192" t="str">
        <f>IF($C35="","",'DV-V'!$J18)</f>
        <v/>
      </c>
      <c r="J35" s="681" t="str">
        <f>IF($C35="","",LOOKUP($C35,'DV - P'!$Y$1:$Y$50,'DV - P'!$Z$1:$Z$50))</f>
        <v/>
      </c>
      <c r="K35" s="691" t="str">
        <f>IF($C35="","",TEST!$F$18)</f>
        <v/>
      </c>
      <c r="L35" s="677" t="str">
        <f>IF($C35="","",TEST!$J$18)</f>
        <v/>
      </c>
      <c r="M35" s="678"/>
      <c r="N35" s="679" t="str">
        <f>IF($C35="","",SUM(F35,H35,J35,L35))</f>
        <v/>
      </c>
      <c r="O35" s="678"/>
      <c r="P35" s="693" t="str">
        <f>IF($C35="","",MATCH($C35,Výsledky!$K$8:$K$57,0))</f>
        <v/>
      </c>
    </row>
    <row r="36" spans="1:18" ht="12.75" customHeight="1" x14ac:dyDescent="0.2">
      <c r="A36" s="670"/>
      <c r="B36" s="672"/>
      <c r="C36" s="698"/>
      <c r="D36" s="698" t="str">
        <f>IF(Start!$E$20="","",Start!$E$20)</f>
        <v/>
      </c>
      <c r="E36" s="700" t="str">
        <f>IF(Start!$F$20="","",Start!$F$20)</f>
        <v/>
      </c>
      <c r="F36" s="680"/>
      <c r="G36" s="192" t="str">
        <f>IF($C35="","",'PJ-V'!$O18)</f>
        <v/>
      </c>
      <c r="H36" s="681"/>
      <c r="I36" s="192" t="str">
        <f>IF($C35="","",'DV-V'!$O18)</f>
        <v/>
      </c>
      <c r="J36" s="681"/>
      <c r="K36" s="692"/>
      <c r="L36" s="677"/>
      <c r="M36" s="678"/>
      <c r="N36" s="679"/>
      <c r="O36" s="678"/>
      <c r="P36" s="693"/>
    </row>
    <row r="37" spans="1:18" ht="12.75" customHeight="1" x14ac:dyDescent="0.2">
      <c r="A37" s="670"/>
      <c r="B37" s="685">
        <f>Start!$C21</f>
        <v>15</v>
      </c>
      <c r="C37" s="705" t="str">
        <f>IF(Start!$D21="","",Start!$D21)</f>
        <v/>
      </c>
      <c r="D37" s="705" t="str">
        <f>IF(Start!$E$21="","",Start!$E$21)</f>
        <v/>
      </c>
      <c r="E37" s="694" t="str">
        <f>IF(Start!$F$21="","",Start!$F$21)</f>
        <v/>
      </c>
      <c r="F37" s="682" t="str">
        <f>IF($C37="","",IF(V.l.ZPV!$C$6="","0",IF(ISNA(MATCH($C37,ZPVOblN,0)),COUNTIF(ZPVOblT,".")+1,LOOKUP($C37,ZPVOblN,ZPVOblD))))</f>
        <v/>
      </c>
      <c r="G37" s="66" t="str">
        <f>IF($C37="","",'PJ-V'!$J19)</f>
        <v/>
      </c>
      <c r="H37" s="683" t="str">
        <f>IF($C37="","",LOOKUP($C37,'PJ - P'!$Y$1:$Y$50,'PJ - P'!$Z$1:$Z$50))</f>
        <v/>
      </c>
      <c r="I37" s="66" t="str">
        <f>IF($C37="","",'DV-V'!$J19)</f>
        <v/>
      </c>
      <c r="J37" s="683" t="str">
        <f>IF($C37="","",LOOKUP($C37,'DV - P'!$Y$1:$Y$50,'DV - P'!$Z$1:$Z$50))</f>
        <v/>
      </c>
      <c r="K37" s="701" t="str">
        <f>IF($C37="","",TEST!$F$19)</f>
        <v/>
      </c>
      <c r="L37" s="703" t="str">
        <f>IF($C37="","",TEST!$J$19)</f>
        <v/>
      </c>
      <c r="M37" s="704"/>
      <c r="N37" s="684" t="str">
        <f>IF($C37="","",SUM(F37,H37,J37,L37))</f>
        <v/>
      </c>
      <c r="O37" s="704"/>
      <c r="P37" s="696" t="str">
        <f>IF($C37="","",MATCH($C37,Výsledky!$K$8:$K$57,0))</f>
        <v/>
      </c>
    </row>
    <row r="38" spans="1:18" ht="12.75" customHeight="1" x14ac:dyDescent="0.2">
      <c r="A38" s="670"/>
      <c r="B38" s="686"/>
      <c r="C38" s="706"/>
      <c r="D38" s="706" t="str">
        <f>IF(Start!$E$21="","",Start!$E$21)</f>
        <v/>
      </c>
      <c r="E38" s="695" t="str">
        <f>IF(Start!$F$21="","",Start!$F$21)</f>
        <v/>
      </c>
      <c r="F38" s="682"/>
      <c r="G38" s="66" t="str">
        <f>IF($C37="","",'PJ-V'!$O19)</f>
        <v/>
      </c>
      <c r="H38" s="683"/>
      <c r="I38" s="66" t="str">
        <f>IF($C37="","",'DV-V'!$O19)</f>
        <v/>
      </c>
      <c r="J38" s="683"/>
      <c r="K38" s="702"/>
      <c r="L38" s="703"/>
      <c r="M38" s="704"/>
      <c r="N38" s="684"/>
      <c r="O38" s="704"/>
      <c r="P38" s="696"/>
    </row>
    <row r="39" spans="1:18" ht="12.75" customHeight="1" x14ac:dyDescent="0.2">
      <c r="A39" s="670"/>
      <c r="B39" s="671">
        <f>Start!$C22</f>
        <v>16</v>
      </c>
      <c r="C39" s="697" t="str">
        <f>IF(Start!$D22="","",Start!$D22)</f>
        <v/>
      </c>
      <c r="D39" s="697" t="str">
        <f>IF(Start!$E$22="","",Start!$E$22)</f>
        <v/>
      </c>
      <c r="E39" s="699" t="str">
        <f>IF(Start!$F$22="","",Start!$F$22)</f>
        <v/>
      </c>
      <c r="F39" s="680" t="str">
        <f>IF($C39="","",IF(V.l.ZPV!$C$6="","0",IF(ISNA(MATCH($C39,ZPVOblN,0)),COUNTIF(ZPVOblT,".")+1,LOOKUP($C39,ZPVOblN,ZPVOblD))))</f>
        <v/>
      </c>
      <c r="G39" s="192" t="str">
        <f>IF($C39="","",'PJ-V'!$J20)</f>
        <v/>
      </c>
      <c r="H39" s="681" t="str">
        <f>IF($C39="","",LOOKUP($C39,'PJ - P'!$Y$1:$Y$50,'PJ - P'!$Z$1:$Z$50))</f>
        <v/>
      </c>
      <c r="I39" s="192" t="str">
        <f>IF($C39="","",'DV-V'!$J20)</f>
        <v/>
      </c>
      <c r="J39" s="681" t="str">
        <f>IF($C39="","",LOOKUP($C39,'DV - P'!$Y$1:$Y$50,'DV - P'!$Z$1:$Z$50))</f>
        <v/>
      </c>
      <c r="K39" s="691" t="str">
        <f>IF($C39="","",TEST!$F$20)</f>
        <v/>
      </c>
      <c r="L39" s="677" t="str">
        <f>IF($C39="","",TEST!$J$20)</f>
        <v/>
      </c>
      <c r="M39" s="678"/>
      <c r="N39" s="679" t="str">
        <f>IF($C39="","",SUM(F39,H39,J39,L39))</f>
        <v/>
      </c>
      <c r="O39" s="678"/>
      <c r="P39" s="693" t="str">
        <f>IF($C39="","",MATCH($C39,Výsledky!$K$8:$K$57,0))</f>
        <v/>
      </c>
    </row>
    <row r="40" spans="1:18" ht="12.75" customHeight="1" x14ac:dyDescent="0.2">
      <c r="A40" s="670"/>
      <c r="B40" s="672"/>
      <c r="C40" s="698"/>
      <c r="D40" s="698" t="str">
        <f>IF(Start!$E$22="","",Start!$E$22)</f>
        <v/>
      </c>
      <c r="E40" s="700" t="str">
        <f>IF(Start!$F$22="","",Start!$F$22)</f>
        <v/>
      </c>
      <c r="F40" s="680"/>
      <c r="G40" s="192" t="str">
        <f>IF($C39="","",'PJ-V'!$O20)</f>
        <v/>
      </c>
      <c r="H40" s="681"/>
      <c r="I40" s="192" t="str">
        <f>IF($C39="","",'DV-V'!$O20)</f>
        <v/>
      </c>
      <c r="J40" s="681"/>
      <c r="K40" s="692"/>
      <c r="L40" s="677"/>
      <c r="M40" s="678"/>
      <c r="N40" s="679"/>
      <c r="O40" s="678"/>
      <c r="P40" s="693"/>
    </row>
    <row r="41" spans="1:18" ht="12.75" customHeight="1" x14ac:dyDescent="0.2">
      <c r="A41" s="670"/>
      <c r="B41" s="685">
        <f>Start!$C23</f>
        <v>17</v>
      </c>
      <c r="C41" s="687" t="str">
        <f>IF(Start!$D23="","",Start!$D23)</f>
        <v/>
      </c>
      <c r="D41" s="687" t="str">
        <f>IF(Start!$E$23="","",Start!$E$23)</f>
        <v/>
      </c>
      <c r="E41" s="694" t="str">
        <f>IF(Start!$F$23="","",Start!$F$23)</f>
        <v/>
      </c>
      <c r="F41" s="682" t="str">
        <f>IF($C41="","",IF(V.l.ZPV!$C$6="","0",IF(ISNA(MATCH($C41,ZPVOblN,0)),COUNTIF(ZPVOblT,".")+1,LOOKUP($C41,ZPVOblN,ZPVOblD))))</f>
        <v/>
      </c>
      <c r="G41" s="66" t="str">
        <f>IF($C41="","",'PJ-V'!$J21)</f>
        <v/>
      </c>
      <c r="H41" s="683" t="str">
        <f>IF($C41="","",LOOKUP($C41,'PJ - P'!$Y$1:$Y$50,'PJ - P'!$Z$1:$Z$50))</f>
        <v/>
      </c>
      <c r="I41" s="66" t="str">
        <f>IF($C41="","",'DV-V'!$J21)</f>
        <v/>
      </c>
      <c r="J41" s="683" t="str">
        <f>IF($C41="","",LOOKUP($C41,'DV - P'!$Y$1:$Y$50,'DV - P'!$Z$1:$Z$50))</f>
        <v/>
      </c>
      <c r="K41" s="701" t="str">
        <f>IF($C41="","",TEST!$F$21)</f>
        <v/>
      </c>
      <c r="L41" s="703" t="str">
        <f>IF($C41="","",TEST!$J$21)</f>
        <v/>
      </c>
      <c r="M41" s="704"/>
      <c r="N41" s="684" t="str">
        <f>IF($C41="","",SUM(F41,H41,J41,L41))</f>
        <v/>
      </c>
      <c r="O41" s="704"/>
      <c r="P41" s="696" t="str">
        <f>IF($C41="","",MATCH($C41,Výsledky!$K$8:$K$57,0))</f>
        <v/>
      </c>
    </row>
    <row r="42" spans="1:18" ht="12.75" customHeight="1" x14ac:dyDescent="0.2">
      <c r="A42" s="670"/>
      <c r="B42" s="686"/>
      <c r="C42" s="688"/>
      <c r="D42" s="688" t="str">
        <f>IF(Start!$E$23="","",Start!$E$23)</f>
        <v/>
      </c>
      <c r="E42" s="695" t="str">
        <f>IF(Start!$F$23="","",Start!$F$23)</f>
        <v/>
      </c>
      <c r="F42" s="682"/>
      <c r="G42" s="66" t="str">
        <f>IF($C41="","",'PJ-V'!$O21)</f>
        <v/>
      </c>
      <c r="H42" s="683"/>
      <c r="I42" s="66" t="str">
        <f>IF($C41="","",'DV-V'!$O21)</f>
        <v/>
      </c>
      <c r="J42" s="683"/>
      <c r="K42" s="702"/>
      <c r="L42" s="703"/>
      <c r="M42" s="704"/>
      <c r="N42" s="684"/>
      <c r="O42" s="704"/>
      <c r="P42" s="696"/>
    </row>
    <row r="43" spans="1:18" ht="12.75" customHeight="1" x14ac:dyDescent="0.2">
      <c r="A43" s="670"/>
      <c r="B43" s="671">
        <f>Start!$C24</f>
        <v>18</v>
      </c>
      <c r="C43" s="673" t="str">
        <f>IF(Start!$D24="","",Start!$D24)</f>
        <v/>
      </c>
      <c r="D43" s="673" t="str">
        <f>IF(Start!$E$24="","",Start!$E$24)</f>
        <v/>
      </c>
      <c r="E43" s="675" t="str">
        <f>IF(Start!$F$24="","",Start!$F$24)</f>
        <v/>
      </c>
      <c r="F43" s="680" t="str">
        <f>IF($C43="","",IF(V.l.ZPV!$C$6="","0",IF(ISNA(MATCH($C43,ZPVOblN,0)),COUNTIF(ZPVOblT,".")+1,LOOKUP($C43,ZPVOblN,ZPVOblD))))</f>
        <v/>
      </c>
      <c r="G43" s="192" t="str">
        <f>IF($C43="","",'PJ-V'!$J22)</f>
        <v/>
      </c>
      <c r="H43" s="681" t="str">
        <f>IF($C43="","",LOOKUP($C43,'PJ - P'!$Y$1:$Y$50,'PJ - P'!$Z$1:$Z$50))</f>
        <v/>
      </c>
      <c r="I43" s="192" t="str">
        <f>IF($C43="","",'DV-V'!$J22)</f>
        <v/>
      </c>
      <c r="J43" s="681" t="str">
        <f>IF($C43="","",LOOKUP($C43,'DV - P'!$Y$1:$Y$50,'DV - P'!$Z$1:$Z$50))</f>
        <v/>
      </c>
      <c r="K43" s="691" t="str">
        <f>IF($C43="","",TEST!$F$22)</f>
        <v/>
      </c>
      <c r="L43" s="677" t="str">
        <f>IF($C43="","",TEST!$J$22)</f>
        <v/>
      </c>
      <c r="M43" s="678"/>
      <c r="N43" s="679" t="str">
        <f>IF($C43="","",SUM(F43,H43,J43,L43))</f>
        <v/>
      </c>
      <c r="O43" s="678"/>
      <c r="P43" s="693" t="str">
        <f>IF($C43="","",MATCH($C43,Výsledky!$K$8:$K$57,0))</f>
        <v/>
      </c>
      <c r="R43" s="476"/>
    </row>
    <row r="44" spans="1:18" ht="12.75" customHeight="1" x14ac:dyDescent="0.2">
      <c r="A44" s="670"/>
      <c r="B44" s="672"/>
      <c r="C44" s="674"/>
      <c r="D44" s="674" t="str">
        <f>IF(Start!$E$24="","",Start!$E$24)</f>
        <v/>
      </c>
      <c r="E44" s="676" t="str">
        <f>IF(Start!$F$24="","",Start!$F$24)</f>
        <v/>
      </c>
      <c r="F44" s="680"/>
      <c r="G44" s="192" t="str">
        <f>IF($C43="","",'PJ-V'!$O22)</f>
        <v/>
      </c>
      <c r="H44" s="681"/>
      <c r="I44" s="192" t="str">
        <f>IF($C43="","",'DV-V'!$O22)</f>
        <v/>
      </c>
      <c r="J44" s="681"/>
      <c r="K44" s="692"/>
      <c r="L44" s="677"/>
      <c r="M44" s="678"/>
      <c r="N44" s="679"/>
      <c r="O44" s="678"/>
      <c r="P44" s="693"/>
    </row>
    <row r="45" spans="1:18" ht="12.75" customHeight="1" x14ac:dyDescent="0.2">
      <c r="A45" s="670"/>
      <c r="B45" s="685">
        <f>Start!$C25</f>
        <v>19</v>
      </c>
      <c r="C45" s="687" t="str">
        <f>IF(Start!$D25="","",Start!$D25)</f>
        <v/>
      </c>
      <c r="D45" s="687" t="str">
        <f>IF(Start!$E$25="","",Start!$E$25)</f>
        <v/>
      </c>
      <c r="E45" s="689" t="str">
        <f>IF(Start!$F$25="","",Start!$F$25)</f>
        <v/>
      </c>
      <c r="F45" s="682" t="str">
        <f>IF($C45="","",IF(V.l.ZPV!$C$6="","0",IF(ISNA(MATCH($C45,ZPVOblN,0)),COUNTIF(ZPVOblT,".")+1,LOOKUP($C45,ZPVOblN,ZPVOblD))))</f>
        <v/>
      </c>
      <c r="G45" s="66" t="str">
        <f>IF($C45="","",'PJ-V'!$J23)</f>
        <v/>
      </c>
      <c r="H45" s="683" t="str">
        <f>IF($C45="","",LOOKUP($C45,'PJ - P'!$Y$1:$Y$50,'PJ - P'!$Z$1:$Z$50))</f>
        <v/>
      </c>
      <c r="I45" s="66" t="str">
        <f>IF($C45="","",'DV-V'!$J23)</f>
        <v/>
      </c>
      <c r="J45" s="683" t="str">
        <f>IF($C45="","",LOOKUP($C45,'DV - P'!$Y$1:$Y$50,'DV - P'!$Z$1:$Z$50))</f>
        <v/>
      </c>
      <c r="K45" s="701" t="str">
        <f>IF($C45="","",TEST!$F$23)</f>
        <v/>
      </c>
      <c r="L45" s="703" t="str">
        <f>IF($C45="","",TEST!$J$23)</f>
        <v/>
      </c>
      <c r="M45" s="704"/>
      <c r="N45" s="684" t="str">
        <f>IF($C45="","",SUM(F45,H45,J45,L45))</f>
        <v/>
      </c>
      <c r="O45" s="704"/>
      <c r="P45" s="696" t="str">
        <f>IF($C45="","",MATCH($C45,Výsledky!$K$8:$K$57,0))</f>
        <v/>
      </c>
    </row>
    <row r="46" spans="1:18" ht="12.75" customHeight="1" x14ac:dyDescent="0.2">
      <c r="A46" s="670"/>
      <c r="B46" s="686"/>
      <c r="C46" s="688"/>
      <c r="D46" s="688" t="str">
        <f>IF(Start!$E$25="","",Start!$E$25)</f>
        <v/>
      </c>
      <c r="E46" s="690" t="str">
        <f>IF(Start!$F$25="","",Start!$F$25)</f>
        <v/>
      </c>
      <c r="F46" s="682"/>
      <c r="G46" s="66" t="str">
        <f>IF($C45="","",'PJ-V'!$O23)</f>
        <v/>
      </c>
      <c r="H46" s="683"/>
      <c r="I46" s="66" t="str">
        <f>IF($C45="","",'DV-V'!$O23)</f>
        <v/>
      </c>
      <c r="J46" s="683"/>
      <c r="K46" s="702"/>
      <c r="L46" s="703"/>
      <c r="M46" s="704"/>
      <c r="N46" s="684"/>
      <c r="O46" s="704"/>
      <c r="P46" s="696"/>
    </row>
    <row r="47" spans="1:18" ht="12.75" customHeight="1" x14ac:dyDescent="0.2">
      <c r="A47" s="670"/>
      <c r="B47" s="671">
        <f>Start!$C26</f>
        <v>20</v>
      </c>
      <c r="C47" s="673" t="str">
        <f>IF(Start!$D26="","",Start!$D26)</f>
        <v/>
      </c>
      <c r="D47" s="673" t="str">
        <f>IF(Start!$E$26="","",Start!$E$26)</f>
        <v/>
      </c>
      <c r="E47" s="675" t="str">
        <f>IF(Start!$F$26="","",Start!$F$26)</f>
        <v/>
      </c>
      <c r="F47" s="680" t="str">
        <f>IF($C47="","",IF(V.l.ZPV!$C$6="","0",IF(ISNA(MATCH($C47,ZPVOblN,0)),COUNTIF(ZPVOblT,".")+1,LOOKUP($C47,ZPVOblN,ZPVOblD))))</f>
        <v/>
      </c>
      <c r="G47" s="192" t="str">
        <f>IF($C47="","",'PJ-V'!$J24)</f>
        <v/>
      </c>
      <c r="H47" s="681" t="str">
        <f>IF($C47="","",LOOKUP($C47,'PJ - P'!$Y$1:$Y$50,'PJ - P'!$Z$1:$Z$50))</f>
        <v/>
      </c>
      <c r="I47" s="192" t="str">
        <f>IF($C47="","",'DV-V'!$J24)</f>
        <v/>
      </c>
      <c r="J47" s="681" t="str">
        <f>IF($C47="","",LOOKUP($C47,'DV - P'!$Y$1:$Y$50,'DV - P'!$Z$1:$Z$50))</f>
        <v/>
      </c>
      <c r="K47" s="691" t="str">
        <f>IF($C47="","",TEST!$F$24)</f>
        <v/>
      </c>
      <c r="L47" s="677" t="str">
        <f>IF($C47="","",TEST!$J$24)</f>
        <v/>
      </c>
      <c r="M47" s="678"/>
      <c r="N47" s="679" t="str">
        <f>IF($C47="","",SUM(F47,H47,J47,L47))</f>
        <v/>
      </c>
      <c r="O47" s="678"/>
      <c r="P47" s="693" t="str">
        <f>IF($C47="","",MATCH($C47,Výsledky!$K$8:$K$57,0))</f>
        <v/>
      </c>
    </row>
    <row r="48" spans="1:18" ht="12.75" customHeight="1" x14ac:dyDescent="0.2">
      <c r="A48" s="670"/>
      <c r="B48" s="672"/>
      <c r="C48" s="674"/>
      <c r="D48" s="674" t="str">
        <f>IF(Start!$E$26="","",Start!$E$26)</f>
        <v/>
      </c>
      <c r="E48" s="676" t="str">
        <f>IF(Start!$F$26="","",Start!$F$26)</f>
        <v/>
      </c>
      <c r="F48" s="680"/>
      <c r="G48" s="192" t="str">
        <f>IF($C47="","",'PJ-V'!$O24)</f>
        <v/>
      </c>
      <c r="H48" s="681"/>
      <c r="I48" s="192" t="str">
        <f>IF($C47="","",'DV-V'!$O24)</f>
        <v/>
      </c>
      <c r="J48" s="681"/>
      <c r="K48" s="692"/>
      <c r="L48" s="677"/>
      <c r="M48" s="678"/>
      <c r="N48" s="679"/>
      <c r="O48" s="678"/>
      <c r="P48" s="693"/>
    </row>
    <row r="49" spans="1:16" ht="12.75" customHeight="1" x14ac:dyDescent="0.2">
      <c r="A49" s="670"/>
      <c r="B49" s="685">
        <f>Start!$C27</f>
        <v>21</v>
      </c>
      <c r="C49" s="687" t="str">
        <f>IF(Start!$D27="","",Start!$D27)</f>
        <v/>
      </c>
      <c r="D49" s="687" t="str">
        <f>IF(Start!$E$27="","",Start!$E$27)</f>
        <v/>
      </c>
      <c r="E49" s="689" t="str">
        <f>IF(Start!$F$27="","",Start!$F$27)</f>
        <v/>
      </c>
      <c r="F49" s="682" t="str">
        <f>IF($C49="","",IF(V.l.ZPV!$C$6="","0",IF(ISNA(MATCH($C49,ZPVOblN,0)),COUNTIF(ZPVOblT,".")+1,LOOKUP($C49,ZPVOblN,ZPVOblD))))</f>
        <v/>
      </c>
      <c r="G49" s="66" t="str">
        <f>IF($C49="","",'PJ-V'!$J25)</f>
        <v/>
      </c>
      <c r="H49" s="683" t="str">
        <f>IF($C49="","",LOOKUP($C49,'PJ - P'!$Y$1:$Y$50,'PJ - P'!$Z$1:$Z$50))</f>
        <v/>
      </c>
      <c r="I49" s="66" t="str">
        <f>IF($C49="","",'DV-V'!$J25)</f>
        <v/>
      </c>
      <c r="J49" s="683" t="str">
        <f>IF($C49="","",LOOKUP($C49,'DV - P'!$Y$1:$Y$50,'DV - P'!$Z$1:$Z$50))</f>
        <v/>
      </c>
      <c r="K49" s="701" t="str">
        <f>IF($C49="","",TEST!$F$25)</f>
        <v/>
      </c>
      <c r="L49" s="703" t="str">
        <f>IF($C49="","",TEST!$J$25)</f>
        <v/>
      </c>
      <c r="M49" s="704"/>
      <c r="N49" s="684" t="str">
        <f>IF($C49="","",SUM(F49,H49,J49,L49))</f>
        <v/>
      </c>
      <c r="O49" s="704"/>
      <c r="P49" s="696" t="str">
        <f>IF($C49="","",MATCH($C49,Výsledky!$K$8:$K$57,0))</f>
        <v/>
      </c>
    </row>
    <row r="50" spans="1:16" ht="12.75" customHeight="1" x14ac:dyDescent="0.2">
      <c r="A50" s="670"/>
      <c r="B50" s="686"/>
      <c r="C50" s="688"/>
      <c r="D50" s="688" t="str">
        <f>IF(Start!$E$27="","",Start!$E$27)</f>
        <v/>
      </c>
      <c r="E50" s="690" t="str">
        <f>IF(Start!$F$27="","",Start!$F$27)</f>
        <v/>
      </c>
      <c r="F50" s="682"/>
      <c r="G50" s="66" t="str">
        <f>IF($C49="","",'PJ-V'!$O25)</f>
        <v/>
      </c>
      <c r="H50" s="683"/>
      <c r="I50" s="66" t="str">
        <f>IF($C49="","",'DV-V'!$O25)</f>
        <v/>
      </c>
      <c r="J50" s="683"/>
      <c r="K50" s="702"/>
      <c r="L50" s="703"/>
      <c r="M50" s="704"/>
      <c r="N50" s="684"/>
      <c r="O50" s="704"/>
      <c r="P50" s="696"/>
    </row>
    <row r="51" spans="1:16" ht="12.75" customHeight="1" x14ac:dyDescent="0.2">
      <c r="A51" s="670"/>
      <c r="B51" s="671">
        <f>Start!$C28</f>
        <v>22</v>
      </c>
      <c r="C51" s="673" t="str">
        <f>IF(Start!$D28="","",Start!$D28)</f>
        <v/>
      </c>
      <c r="D51" s="673" t="str">
        <f>IF(Start!$E$28="","",Start!$E$28)</f>
        <v/>
      </c>
      <c r="E51" s="675" t="str">
        <f>IF(Start!$F$28="","",Start!$F$28)</f>
        <v/>
      </c>
      <c r="F51" s="680" t="str">
        <f>IF($C51="","",IF(V.l.ZPV!$C$6="","0",IF(ISNA(MATCH($C51,ZPVOblN,0)),COUNTIF(ZPVOblT,".")+1,LOOKUP($C51,ZPVOblN,ZPVOblD))))</f>
        <v/>
      </c>
      <c r="G51" s="192" t="str">
        <f>IF($C51="","",'PJ-V'!$J26)</f>
        <v/>
      </c>
      <c r="H51" s="681" t="str">
        <f>IF($C51="","",LOOKUP($C51,'PJ - P'!$Y$1:$Y$50,'PJ - P'!$Z$1:$Z$50))</f>
        <v/>
      </c>
      <c r="I51" s="192" t="str">
        <f>IF($C51="","",'DV-V'!$J26)</f>
        <v/>
      </c>
      <c r="J51" s="681" t="str">
        <f>IF($C51="","",LOOKUP($C51,'DV - P'!$Y$1:$Y$50,'DV - P'!$Z$1:$Z$50))</f>
        <v/>
      </c>
      <c r="K51" s="691" t="str">
        <f>IF($C51="","",TEST!$F$26)</f>
        <v/>
      </c>
      <c r="L51" s="677" t="str">
        <f>IF($C51="","",TEST!$J$26)</f>
        <v/>
      </c>
      <c r="M51" s="678"/>
      <c r="N51" s="679" t="str">
        <f>IF($C51="","",SUM(F51,H51,J51,L51))</f>
        <v/>
      </c>
      <c r="O51" s="678"/>
      <c r="P51" s="693" t="str">
        <f>IF($C51="","",MATCH($C51,Výsledky!$K$8:$K$57,0))</f>
        <v/>
      </c>
    </row>
    <row r="52" spans="1:16" ht="12.75" customHeight="1" x14ac:dyDescent="0.2">
      <c r="A52" s="670"/>
      <c r="B52" s="672"/>
      <c r="C52" s="674"/>
      <c r="D52" s="674" t="str">
        <f>IF(Start!$E$28="","",Start!$E$28)</f>
        <v/>
      </c>
      <c r="E52" s="676" t="str">
        <f>IF(Start!$F$28="","",Start!$F$28)</f>
        <v/>
      </c>
      <c r="F52" s="680"/>
      <c r="G52" s="192" t="str">
        <f>IF($C51="","",'PJ-V'!$O26)</f>
        <v/>
      </c>
      <c r="H52" s="681"/>
      <c r="I52" s="192" t="str">
        <f>IF($C51="","",'DV-V'!$O26)</f>
        <v/>
      </c>
      <c r="J52" s="681"/>
      <c r="K52" s="692"/>
      <c r="L52" s="677"/>
      <c r="M52" s="678"/>
      <c r="N52" s="679"/>
      <c r="O52" s="678"/>
      <c r="P52" s="693"/>
    </row>
    <row r="53" spans="1:16" ht="12.75" customHeight="1" x14ac:dyDescent="0.2">
      <c r="A53" s="670"/>
      <c r="B53" s="685">
        <f>Start!$C29</f>
        <v>23</v>
      </c>
      <c r="C53" s="687" t="str">
        <f>IF(Start!$D29="","",Start!$D29)</f>
        <v/>
      </c>
      <c r="D53" s="687" t="str">
        <f>IF(Start!$E$29="","",Start!$E$29)</f>
        <v/>
      </c>
      <c r="E53" s="689" t="str">
        <f>IF(Start!$F$29="","",Start!$F$29)</f>
        <v/>
      </c>
      <c r="F53" s="682" t="str">
        <f>IF($C53="","",IF(V.l.ZPV!$C$6="","0",IF(ISNA(MATCH($C53,ZPVOblN,0)),COUNTIF(ZPVOblT,".")+1,LOOKUP($C53,ZPVOblN,ZPVOblD))))</f>
        <v/>
      </c>
      <c r="G53" s="66" t="str">
        <f>IF($C53="","",'PJ-V'!$J27)</f>
        <v/>
      </c>
      <c r="H53" s="683" t="str">
        <f>IF($C53="","",LOOKUP($C53,'PJ - P'!$Y$1:$Y$50,'PJ - P'!$Z$1:$Z$50))</f>
        <v/>
      </c>
      <c r="I53" s="66" t="str">
        <f>IF($C53="","",'DV-V'!$J27)</f>
        <v/>
      </c>
      <c r="J53" s="683" t="str">
        <f>IF($C53="","",LOOKUP($C53,'DV - P'!$Y$1:$Y$50,'DV - P'!$Z$1:$Z$50))</f>
        <v/>
      </c>
      <c r="K53" s="701" t="str">
        <f>IF($C53="","",TEST!$F$27)</f>
        <v/>
      </c>
      <c r="L53" s="703" t="str">
        <f>IF($C53="","",TEST!$J$27)</f>
        <v/>
      </c>
      <c r="M53" s="704"/>
      <c r="N53" s="684" t="str">
        <f>IF($C53="","",SUM(F53,H53,J53,L53))</f>
        <v/>
      </c>
      <c r="O53" s="704"/>
      <c r="P53" s="696" t="str">
        <f>IF($C53="","",MATCH($C53,Výsledky!$K$8:$K$57,0))</f>
        <v/>
      </c>
    </row>
    <row r="54" spans="1:16" ht="12.75" customHeight="1" x14ac:dyDescent="0.2">
      <c r="A54" s="670"/>
      <c r="B54" s="686"/>
      <c r="C54" s="688"/>
      <c r="D54" s="688" t="str">
        <f>IF(Start!$E$29="","",Start!$E$29)</f>
        <v/>
      </c>
      <c r="E54" s="690" t="str">
        <f>IF(Start!$F$29="","",Start!$F$29)</f>
        <v/>
      </c>
      <c r="F54" s="682"/>
      <c r="G54" s="66" t="str">
        <f>IF($C53="","",'PJ-V'!$O27)</f>
        <v/>
      </c>
      <c r="H54" s="683"/>
      <c r="I54" s="66" t="str">
        <f>IF($C53="","",'DV-V'!$O27)</f>
        <v/>
      </c>
      <c r="J54" s="683"/>
      <c r="K54" s="702"/>
      <c r="L54" s="703"/>
      <c r="M54" s="704"/>
      <c r="N54" s="684"/>
      <c r="O54" s="704"/>
      <c r="P54" s="696"/>
    </row>
    <row r="55" spans="1:16" ht="12.75" customHeight="1" x14ac:dyDescent="0.2">
      <c r="A55" s="670"/>
      <c r="B55" s="671">
        <f>Start!$C30</f>
        <v>24</v>
      </c>
      <c r="C55" s="673" t="str">
        <f>IF(Start!$D30="","",Start!$D30)</f>
        <v/>
      </c>
      <c r="D55" s="673" t="str">
        <f>IF(Start!$E$30="","",Start!$E$30)</f>
        <v/>
      </c>
      <c r="E55" s="675" t="str">
        <f>IF(Start!$F$30="","",Start!$F$30)</f>
        <v/>
      </c>
      <c r="F55" s="680" t="str">
        <f>IF($C55="","",IF(V.l.ZPV!$C$6="","0",IF(ISNA(MATCH($C55,ZPVOblN,0)),COUNTIF(ZPVOblT,".")+1,LOOKUP($C55,ZPVOblN,ZPVOblD))))</f>
        <v/>
      </c>
      <c r="G55" s="192" t="str">
        <f>IF($C55="","",'PJ-V'!$J28)</f>
        <v/>
      </c>
      <c r="H55" s="681" t="str">
        <f>IF($C55="","",LOOKUP($C55,'PJ - P'!$Y$1:$Y$50,'PJ - P'!$Z$1:$Z$50))</f>
        <v/>
      </c>
      <c r="I55" s="192" t="str">
        <f>IF($C55="","",'DV-V'!$J28)</f>
        <v/>
      </c>
      <c r="J55" s="681" t="str">
        <f>IF($C55="","",LOOKUP($C55,'DV - P'!$Y$1:$Y$50,'DV - P'!$Z$1:$Z$50))</f>
        <v/>
      </c>
      <c r="K55" s="691" t="str">
        <f>IF($C55="","",TEST!$F$28)</f>
        <v/>
      </c>
      <c r="L55" s="677" t="str">
        <f>IF($C55="","",TEST!$J$28)</f>
        <v/>
      </c>
      <c r="M55" s="678"/>
      <c r="N55" s="679" t="str">
        <f>IF($C55="","",SUM(F55,H55,J55,L55))</f>
        <v/>
      </c>
      <c r="O55" s="678"/>
      <c r="P55" s="693" t="str">
        <f>IF($C55="","",MATCH($C55,Výsledky!$K$8:$K$57,0))</f>
        <v/>
      </c>
    </row>
    <row r="56" spans="1:16" ht="12.75" customHeight="1" x14ac:dyDescent="0.2">
      <c r="A56" s="670"/>
      <c r="B56" s="672"/>
      <c r="C56" s="674"/>
      <c r="D56" s="674" t="str">
        <f>IF(Start!$E$30="","",Start!$E$30)</f>
        <v/>
      </c>
      <c r="E56" s="676" t="str">
        <f>IF(Start!$F$30="","",Start!$F$30)</f>
        <v/>
      </c>
      <c r="F56" s="680"/>
      <c r="G56" s="192" t="str">
        <f>IF($C55="","",'PJ-V'!$O28)</f>
        <v/>
      </c>
      <c r="H56" s="681"/>
      <c r="I56" s="192" t="str">
        <f>IF($C55="","",'DV-V'!$O28)</f>
        <v/>
      </c>
      <c r="J56" s="681"/>
      <c r="K56" s="692"/>
      <c r="L56" s="677"/>
      <c r="M56" s="678"/>
      <c r="N56" s="679"/>
      <c r="O56" s="678"/>
      <c r="P56" s="693"/>
    </row>
    <row r="57" spans="1:16" ht="12.75" customHeight="1" x14ac:dyDescent="0.2">
      <c r="A57" s="670"/>
      <c r="B57" s="685">
        <f>Start!$C31</f>
        <v>25</v>
      </c>
      <c r="C57" s="687" t="str">
        <f>IF(Start!$D31="","",Start!$D31)</f>
        <v/>
      </c>
      <c r="D57" s="687" t="str">
        <f>IF(Start!$E$31="","",Start!$E$31)</f>
        <v/>
      </c>
      <c r="E57" s="689" t="str">
        <f>IF(Start!$F$31="","",Start!$F$31)</f>
        <v/>
      </c>
      <c r="F57" s="682" t="str">
        <f>IF($C57="","",IF(V.l.ZPV!$C$6="","0",IF(ISNA(MATCH($C57,ZPVOblN,0)),COUNTIF(ZPVOblT,".")+1,LOOKUP($C57,ZPVOblN,ZPVOblD))))</f>
        <v/>
      </c>
      <c r="G57" s="66" t="str">
        <f>IF($C57="","",'PJ-V'!$J29)</f>
        <v/>
      </c>
      <c r="H57" s="683" t="str">
        <f>IF($C57="","",LOOKUP($C57,'PJ - P'!$Y$1:$Y$50,'PJ - P'!$Z$1:$Z$50))</f>
        <v/>
      </c>
      <c r="I57" s="66" t="str">
        <f>IF($C57="","",'DV-V'!$J29)</f>
        <v/>
      </c>
      <c r="J57" s="683" t="str">
        <f>IF($C57="","",LOOKUP($C57,'DV - P'!$Y$1:$Y$50,'DV - P'!$Z$1:$Z$50))</f>
        <v/>
      </c>
      <c r="K57" s="701" t="str">
        <f>IF($C57="","",TEST!$F$29)</f>
        <v/>
      </c>
      <c r="L57" s="703" t="str">
        <f>IF($C57="","",TEST!$J$29)</f>
        <v/>
      </c>
      <c r="M57" s="704"/>
      <c r="N57" s="684" t="str">
        <f>IF($C57="","",SUM(F57,H57,J57,L57))</f>
        <v/>
      </c>
      <c r="O57" s="704"/>
      <c r="P57" s="696" t="str">
        <f>IF($C57="","",MATCH($C57,Výsledky!$K$8:$K$57,0))</f>
        <v/>
      </c>
    </row>
    <row r="58" spans="1:16" ht="12.75" customHeight="1" thickBot="1" x14ac:dyDescent="0.25">
      <c r="A58" s="670"/>
      <c r="B58" s="735"/>
      <c r="C58" s="736"/>
      <c r="D58" s="736" t="str">
        <f>IF(Start!$E$31="","",Start!$E$31)</f>
        <v/>
      </c>
      <c r="E58" s="737" t="str">
        <f>IF(Start!$F$31="","",Start!$F$31)</f>
        <v/>
      </c>
      <c r="F58" s="738"/>
      <c r="G58" s="563" t="str">
        <f>IF($C57="","",'PJ-V'!$O29)</f>
        <v/>
      </c>
      <c r="H58" s="721"/>
      <c r="I58" s="563" t="str">
        <f>IF($C57="","",'DV-V'!$O29)</f>
        <v/>
      </c>
      <c r="J58" s="721"/>
      <c r="K58" s="707"/>
      <c r="L58" s="741"/>
      <c r="M58" s="726"/>
      <c r="N58" s="718"/>
      <c r="O58" s="726"/>
      <c r="P58" s="740"/>
    </row>
    <row r="59" spans="1:16" s="472" customFormat="1" ht="26.25" customHeight="1" x14ac:dyDescent="0.2">
      <c r="B59" s="662" t="str">
        <f>B1</f>
        <v>Celkové výsledky - TISK</v>
      </c>
      <c r="C59" s="662"/>
      <c r="D59" s="662"/>
      <c r="E59" s="662"/>
      <c r="F59" s="662"/>
      <c r="G59" s="662"/>
      <c r="H59" s="662"/>
      <c r="I59" s="662"/>
      <c r="J59" s="662"/>
      <c r="K59" s="662"/>
      <c r="L59" s="662"/>
      <c r="M59" s="662"/>
      <c r="N59" s="662"/>
      <c r="O59" s="662"/>
      <c r="P59" s="662"/>
    </row>
    <row r="60" spans="1:16" s="329" customFormat="1" ht="5.0999999999999996" customHeight="1" x14ac:dyDescent="0.2">
      <c r="B60" s="154"/>
      <c r="C60" s="154"/>
      <c r="D60" s="154"/>
      <c r="E60" s="154"/>
      <c r="F60" s="154"/>
      <c r="G60" s="154"/>
      <c r="H60" s="154"/>
      <c r="I60" s="154"/>
      <c r="J60" s="154"/>
      <c r="K60" s="154"/>
      <c r="L60" s="154"/>
      <c r="M60" s="154"/>
      <c r="N60" s="154"/>
      <c r="O60" s="154"/>
      <c r="P60" s="154"/>
    </row>
    <row r="61" spans="1:16" s="329" customFormat="1" x14ac:dyDescent="0.2">
      <c r="A61" s="473"/>
      <c r="B61" s="154"/>
      <c r="C61" s="669" t="str">
        <f>C3</f>
        <v>Krajské kolo DOROSTU</v>
      </c>
      <c r="D61" s="669"/>
      <c r="E61" s="669"/>
      <c r="F61" s="669"/>
      <c r="G61" s="669"/>
      <c r="H61" s="663" t="str">
        <f>H3</f>
        <v>9.6.2018 Chrudim</v>
      </c>
      <c r="I61" s="663"/>
      <c r="J61" s="663"/>
      <c r="K61" s="663"/>
      <c r="L61" s="663"/>
      <c r="M61" s="663"/>
      <c r="N61" s="663"/>
      <c r="O61" s="474"/>
      <c r="P61" s="154"/>
    </row>
    <row r="62" spans="1:16" s="329" customFormat="1" ht="5.0999999999999996" customHeight="1" thickBot="1" x14ac:dyDescent="0.25">
      <c r="A62" s="473"/>
      <c r="B62" s="154"/>
      <c r="C62" s="154"/>
      <c r="D62" s="154"/>
      <c r="E62" s="154"/>
      <c r="F62" s="154"/>
      <c r="G62" s="154"/>
      <c r="H62" s="154"/>
      <c r="I62" s="154"/>
      <c r="J62" s="154"/>
      <c r="K62" s="154"/>
      <c r="L62" s="154"/>
      <c r="M62" s="474"/>
      <c r="N62" s="154"/>
      <c r="O62" s="474"/>
      <c r="P62" s="154"/>
    </row>
    <row r="63" spans="1:16" ht="15" customHeight="1" thickBot="1" x14ac:dyDescent="0.25">
      <c r="A63" s="8"/>
      <c r="C63" s="59" t="str">
        <f>C5</f>
        <v>Dorky mladší</v>
      </c>
      <c r="D63" s="15"/>
      <c r="E63" s="15"/>
      <c r="G63" s="716"/>
      <c r="H63" s="716"/>
      <c r="I63" s="716"/>
      <c r="J63" s="716"/>
      <c r="K63" s="716"/>
      <c r="L63" s="716"/>
      <c r="M63" s="15"/>
    </row>
    <row r="64" spans="1:16" s="475" customFormat="1" ht="84" customHeight="1" x14ac:dyDescent="0.2">
      <c r="A64" s="61"/>
      <c r="B64" s="723" t="s">
        <v>6</v>
      </c>
      <c r="C64" s="723" t="s">
        <v>9</v>
      </c>
      <c r="D64" s="723" t="s">
        <v>1</v>
      </c>
      <c r="E64" s="723" t="str">
        <f>Start!$F$6</f>
        <v>Okres</v>
      </c>
      <c r="F64" s="73" t="s">
        <v>37</v>
      </c>
      <c r="G64" s="708" t="s">
        <v>112</v>
      </c>
      <c r="H64" s="739"/>
      <c r="I64" s="709" t="s">
        <v>113</v>
      </c>
      <c r="J64" s="709"/>
      <c r="K64" s="708" t="s">
        <v>53</v>
      </c>
      <c r="L64" s="709"/>
      <c r="M64" s="183"/>
      <c r="N64" s="710" t="s">
        <v>40</v>
      </c>
      <c r="O64" s="184"/>
      <c r="P64" s="712" t="s">
        <v>61</v>
      </c>
    </row>
    <row r="65" spans="1:18" s="337" customFormat="1" ht="13.15" customHeight="1" x14ac:dyDescent="0.2">
      <c r="A65" s="62"/>
      <c r="B65" s="724"/>
      <c r="C65" s="724"/>
      <c r="D65" s="724"/>
      <c r="E65" s="724"/>
      <c r="F65" s="670" t="s">
        <v>18</v>
      </c>
      <c r="G65" s="63" t="s">
        <v>3</v>
      </c>
      <c r="H65" s="670" t="s">
        <v>18</v>
      </c>
      <c r="I65" s="63" t="s">
        <v>3</v>
      </c>
      <c r="J65" s="716" t="s">
        <v>18</v>
      </c>
      <c r="K65" s="729" t="s">
        <v>38</v>
      </c>
      <c r="L65" s="716" t="s">
        <v>18</v>
      </c>
      <c r="M65" s="714"/>
      <c r="N65" s="711"/>
      <c r="O65" s="714"/>
      <c r="P65" s="713"/>
    </row>
    <row r="66" spans="1:18" s="337" customFormat="1" ht="13.15" customHeight="1" thickBot="1" x14ac:dyDescent="0.25">
      <c r="A66" s="62"/>
      <c r="B66" s="725"/>
      <c r="C66" s="725"/>
      <c r="D66" s="725"/>
      <c r="E66" s="725"/>
      <c r="F66" s="728"/>
      <c r="G66" s="111" t="s">
        <v>4</v>
      </c>
      <c r="H66" s="728"/>
      <c r="I66" s="64" t="s">
        <v>4</v>
      </c>
      <c r="J66" s="717"/>
      <c r="K66" s="730"/>
      <c r="L66" s="717"/>
      <c r="M66" s="715"/>
      <c r="N66" s="711"/>
      <c r="O66" s="715"/>
      <c r="P66" s="713"/>
    </row>
    <row r="67" spans="1:18" ht="12.75" customHeight="1" x14ac:dyDescent="0.2">
      <c r="A67" s="670"/>
      <c r="B67" s="733">
        <f>Start!$C32</f>
        <v>26</v>
      </c>
      <c r="C67" s="734" t="str">
        <f>IF(Start!$D32="","",Start!$D32)</f>
        <v/>
      </c>
      <c r="D67" s="734" t="str">
        <f>IF(Start!$E$32="","",Start!$E$32)</f>
        <v/>
      </c>
      <c r="E67" s="742" t="str">
        <f>IF(Start!$F$32="","",Start!$F$32)</f>
        <v/>
      </c>
      <c r="F67" s="719" t="str">
        <f>IF($C67="","",IF(V.l.ZPV!$C$6="","0",IF(ISNA(MATCH($C67,ZPVOblN,0)),COUNTIF(ZPVOblT,".")+1,LOOKUP($C67,ZPVOblN,ZPVOblD))))</f>
        <v/>
      </c>
      <c r="G67" s="65" t="str">
        <f>IF($C67="","",'PJ-V'!$J30)</f>
        <v/>
      </c>
      <c r="H67" s="720" t="str">
        <f>IF($C67="","",LOOKUP($C67,'PJ - P'!$Y$1:$Y$50,'PJ - P'!$Z$1:$Z$50))</f>
        <v/>
      </c>
      <c r="I67" s="65" t="str">
        <f>IF($C67="","",'DV-V'!$J30)</f>
        <v/>
      </c>
      <c r="J67" s="720" t="str">
        <f>IF($C67="","",LOOKUP($C67,'DV - P'!$Y$1:$Y$50,'DV - P'!$Z$1:$Z$50))</f>
        <v/>
      </c>
      <c r="K67" s="722" t="str">
        <f>IF($C67="","",TEST!$F$30)</f>
        <v/>
      </c>
      <c r="L67" s="732" t="str">
        <f>IF($C67="","",TEST!$J$30)</f>
        <v/>
      </c>
      <c r="M67" s="727"/>
      <c r="N67" s="743" t="str">
        <f>IF($C67="","",SUM(F67,H67,J67,L67))</f>
        <v/>
      </c>
      <c r="O67" s="727"/>
      <c r="P67" s="731" t="str">
        <f>IF($C67="","",MATCH($C67,Výsledky!$K$8:$K$57,0))</f>
        <v/>
      </c>
    </row>
    <row r="68" spans="1:18" ht="12.75" customHeight="1" x14ac:dyDescent="0.2">
      <c r="A68" s="670"/>
      <c r="B68" s="686"/>
      <c r="C68" s="688"/>
      <c r="D68" s="688" t="str">
        <f>IF(Start!$E$32="","",Start!$E$32)</f>
        <v/>
      </c>
      <c r="E68" s="690" t="str">
        <f>IF(Start!$F$32="","",Start!$F$32)</f>
        <v/>
      </c>
      <c r="F68" s="682"/>
      <c r="G68" s="66" t="str">
        <f>IF($C67="","",'PJ-V'!$O30)</f>
        <v/>
      </c>
      <c r="H68" s="683"/>
      <c r="I68" s="66" t="str">
        <f>IF($C67="","",'DV-V'!$O30)</f>
        <v/>
      </c>
      <c r="J68" s="683"/>
      <c r="K68" s="702"/>
      <c r="L68" s="703"/>
      <c r="M68" s="704"/>
      <c r="N68" s="684"/>
      <c r="O68" s="704"/>
      <c r="P68" s="696"/>
    </row>
    <row r="69" spans="1:18" ht="12.75" customHeight="1" x14ac:dyDescent="0.2">
      <c r="A69" s="670"/>
      <c r="B69" s="671">
        <f>Start!$C33</f>
        <v>27</v>
      </c>
      <c r="C69" s="697" t="str">
        <f>IF(Start!$D33="","",Start!$D33)</f>
        <v/>
      </c>
      <c r="D69" s="697" t="str">
        <f>IF(Start!$E$33="","",Start!$E$33)</f>
        <v/>
      </c>
      <c r="E69" s="699" t="str">
        <f>IF(Start!$F$33="","",Start!$F$33)</f>
        <v/>
      </c>
      <c r="F69" s="680" t="str">
        <f>IF($C69="","",IF(V.l.ZPV!$C$6="","0",IF(ISNA(MATCH($C69,ZPVOblN,0)),COUNTIF(ZPVOblT,".")+1,LOOKUP($C69,ZPVOblN,ZPVOblD))))</f>
        <v/>
      </c>
      <c r="G69" s="192" t="str">
        <f>IF($C69="","",'PJ-V'!$J31)</f>
        <v/>
      </c>
      <c r="H69" s="681" t="str">
        <f>IF($C69="","",LOOKUP($C69,'PJ - P'!$Y$1:$Y$50,'PJ - P'!$Z$1:$Z$50))</f>
        <v/>
      </c>
      <c r="I69" s="192" t="str">
        <f>IF($C69="","",'DV-V'!$J31)</f>
        <v/>
      </c>
      <c r="J69" s="681" t="str">
        <f>IF($C69="","",LOOKUP($C69,'DV - P'!$Y$1:$Y$50,'DV - P'!$Z$1:$Z$50))</f>
        <v/>
      </c>
      <c r="K69" s="691" t="str">
        <f>IF($C69="","",TEST!$F$31)</f>
        <v/>
      </c>
      <c r="L69" s="677" t="str">
        <f>IF($C69="","",TEST!$J$31)</f>
        <v/>
      </c>
      <c r="M69" s="678"/>
      <c r="N69" s="679" t="str">
        <f>IF($C69="","",SUM(F69,H69,J69,L69))</f>
        <v/>
      </c>
      <c r="O69" s="678"/>
      <c r="P69" s="693" t="str">
        <f>IF($C69="","",MATCH($C69,Výsledky!$K$8:$K$57,0))</f>
        <v/>
      </c>
    </row>
    <row r="70" spans="1:18" ht="12.75" customHeight="1" x14ac:dyDescent="0.2">
      <c r="A70" s="670"/>
      <c r="B70" s="672"/>
      <c r="C70" s="698"/>
      <c r="D70" s="698" t="str">
        <f>IF(Start!$E$33="","",Start!$E$33)</f>
        <v/>
      </c>
      <c r="E70" s="700" t="str">
        <f>IF(Start!$F$33="","",Start!$F$33)</f>
        <v/>
      </c>
      <c r="F70" s="680"/>
      <c r="G70" s="192" t="str">
        <f>IF($C69="","",'PJ-V'!$O31)</f>
        <v/>
      </c>
      <c r="H70" s="681"/>
      <c r="I70" s="192" t="str">
        <f>IF($C69="","",'DV-V'!$O31)</f>
        <v/>
      </c>
      <c r="J70" s="681"/>
      <c r="K70" s="692"/>
      <c r="L70" s="677"/>
      <c r="M70" s="678"/>
      <c r="N70" s="679"/>
      <c r="O70" s="678"/>
      <c r="P70" s="693"/>
    </row>
    <row r="71" spans="1:18" ht="12.75" customHeight="1" x14ac:dyDescent="0.2">
      <c r="A71" s="670"/>
      <c r="B71" s="685">
        <f>Start!$C34</f>
        <v>28</v>
      </c>
      <c r="C71" s="705" t="str">
        <f>IF(Start!$D34="","",Start!$D34)</f>
        <v/>
      </c>
      <c r="D71" s="705" t="str">
        <f>IF(Start!$E$34="","",Start!$E$34)</f>
        <v/>
      </c>
      <c r="E71" s="694" t="str">
        <f>IF(Start!$F$34="","",Start!$F$34)</f>
        <v/>
      </c>
      <c r="F71" s="682" t="str">
        <f>IF($C71="","",IF(V.l.ZPV!$C$6="","0",IF(ISNA(MATCH($C71,ZPVOblN,0)),COUNTIF(ZPVOblT,".")+1,LOOKUP($C71,ZPVOblN,ZPVOblD))))</f>
        <v/>
      </c>
      <c r="G71" s="66" t="str">
        <f>IF($C71="","",'PJ-V'!$J32)</f>
        <v/>
      </c>
      <c r="H71" s="683" t="str">
        <f>IF($C71="","",LOOKUP($C71,'PJ - P'!$Y$1:$Y$50,'PJ - P'!$Z$1:$Z$50))</f>
        <v/>
      </c>
      <c r="I71" s="66" t="str">
        <f>IF($C71="","",'DV-V'!$J32)</f>
        <v/>
      </c>
      <c r="J71" s="683" t="str">
        <f>IF($C71="","",LOOKUP($C71,'DV - P'!$Y$1:$Y$50,'DV - P'!$Z$1:$Z$50))</f>
        <v/>
      </c>
      <c r="K71" s="701" t="str">
        <f>IF($C71="","",TEST!$F$32)</f>
        <v/>
      </c>
      <c r="L71" s="703" t="str">
        <f>IF($C71="","",TEST!$J$32)</f>
        <v/>
      </c>
      <c r="M71" s="704"/>
      <c r="N71" s="684" t="str">
        <f>IF($C71="","",SUM(F71,H71,J71,L71))</f>
        <v/>
      </c>
      <c r="O71" s="704"/>
      <c r="P71" s="696" t="str">
        <f>IF($C71="","",MATCH($C71,Výsledky!$K$8:$K$57,0))</f>
        <v/>
      </c>
    </row>
    <row r="72" spans="1:18" ht="12.75" customHeight="1" x14ac:dyDescent="0.2">
      <c r="A72" s="670"/>
      <c r="B72" s="686"/>
      <c r="C72" s="706"/>
      <c r="D72" s="706" t="str">
        <f>IF(Start!$E$34="","",Start!$E$34)</f>
        <v/>
      </c>
      <c r="E72" s="695" t="str">
        <f>IF(Start!$F$34="","",Start!$F$34)</f>
        <v/>
      </c>
      <c r="F72" s="682"/>
      <c r="G72" s="66" t="str">
        <f>IF($C71="","",'PJ-V'!$O32)</f>
        <v/>
      </c>
      <c r="H72" s="683"/>
      <c r="I72" s="66" t="str">
        <f>IF($C71="","",'DV-V'!$O32)</f>
        <v/>
      </c>
      <c r="J72" s="683"/>
      <c r="K72" s="702"/>
      <c r="L72" s="703"/>
      <c r="M72" s="704"/>
      <c r="N72" s="684"/>
      <c r="O72" s="704"/>
      <c r="P72" s="696"/>
    </row>
    <row r="73" spans="1:18" ht="12.75" customHeight="1" x14ac:dyDescent="0.2">
      <c r="A73" s="670"/>
      <c r="B73" s="671">
        <f>Start!$C35</f>
        <v>29</v>
      </c>
      <c r="C73" s="697" t="str">
        <f>IF(Start!$D35="","",Start!$D35)</f>
        <v/>
      </c>
      <c r="D73" s="697" t="str">
        <f>IF(Start!$E$35="","",Start!$E$35)</f>
        <v/>
      </c>
      <c r="E73" s="699" t="str">
        <f>IF(Start!$F$35="","",Start!$F$35)</f>
        <v/>
      </c>
      <c r="F73" s="680" t="str">
        <f>IF($C73="","",IF(V.l.ZPV!$C$6="","0",IF(ISNA(MATCH($C73,ZPVOblN,0)),COUNTIF(ZPVOblT,".")+1,LOOKUP($C73,ZPVOblN,ZPVOblD))))</f>
        <v/>
      </c>
      <c r="G73" s="192" t="str">
        <f>IF($C73="","",'PJ-V'!$J33)</f>
        <v/>
      </c>
      <c r="H73" s="681" t="str">
        <f>IF($C73="","",LOOKUP($C73,'PJ - P'!$Y$1:$Y$50,'PJ - P'!$Z$1:$Z$50))</f>
        <v/>
      </c>
      <c r="I73" s="192" t="str">
        <f>IF($C73="","",'DV-V'!$J33)</f>
        <v/>
      </c>
      <c r="J73" s="681" t="str">
        <f>IF($C73="","",LOOKUP($C73,'DV - P'!$Y$1:$Y$50,'DV - P'!$Z$1:$Z$50))</f>
        <v/>
      </c>
      <c r="K73" s="691" t="str">
        <f>IF($C73="","",TEST!$F$33)</f>
        <v/>
      </c>
      <c r="L73" s="677" t="str">
        <f>IF($C73="","",TEST!$J$33)</f>
        <v/>
      </c>
      <c r="M73" s="678"/>
      <c r="N73" s="679" t="str">
        <f>IF($C73="","",SUM(F73,H73,J73,L73))</f>
        <v/>
      </c>
      <c r="O73" s="678"/>
      <c r="P73" s="693" t="str">
        <f>IF($C73="","",MATCH($C73,Výsledky!$K$8:$K$57,0))</f>
        <v/>
      </c>
    </row>
    <row r="74" spans="1:18" ht="12.75" customHeight="1" x14ac:dyDescent="0.2">
      <c r="A74" s="670"/>
      <c r="B74" s="672"/>
      <c r="C74" s="698"/>
      <c r="D74" s="698" t="str">
        <f>IF(Start!$E$35="","",Start!$E$35)</f>
        <v/>
      </c>
      <c r="E74" s="700" t="str">
        <f>IF(Start!$F$35="","",Start!$F$35)</f>
        <v/>
      </c>
      <c r="F74" s="680"/>
      <c r="G74" s="192" t="str">
        <f>IF($C73="","",'PJ-V'!$O33)</f>
        <v/>
      </c>
      <c r="H74" s="681"/>
      <c r="I74" s="192" t="str">
        <f>IF($C73="","",'DV-V'!$O33)</f>
        <v/>
      </c>
      <c r="J74" s="681"/>
      <c r="K74" s="692"/>
      <c r="L74" s="677"/>
      <c r="M74" s="678"/>
      <c r="N74" s="679"/>
      <c r="O74" s="678"/>
      <c r="P74" s="693"/>
    </row>
    <row r="75" spans="1:18" ht="12.75" customHeight="1" x14ac:dyDescent="0.2">
      <c r="A75" s="670"/>
      <c r="B75" s="685">
        <f>Start!$C36</f>
        <v>30</v>
      </c>
      <c r="C75" s="687" t="str">
        <f>IF(Start!$D36="","",Start!$D36)</f>
        <v/>
      </c>
      <c r="D75" s="687" t="str">
        <f>IF(Start!$E$36="","",Start!$E$36)</f>
        <v/>
      </c>
      <c r="E75" s="694" t="str">
        <f>IF(Start!$F$36="","",Start!$F$36)</f>
        <v/>
      </c>
      <c r="F75" s="682" t="str">
        <f>IF($C75="","",IF(V.l.ZPV!$C$6="","0",IF(ISNA(MATCH($C75,ZPVOblN,0)),COUNTIF(ZPVOblT,".")+1,LOOKUP($C75,ZPVOblN,ZPVOblD))))</f>
        <v/>
      </c>
      <c r="G75" s="66" t="str">
        <f>IF($C75="","",'PJ-V'!$J34)</f>
        <v/>
      </c>
      <c r="H75" s="683" t="str">
        <f>IF($C75="","",LOOKUP($C75,'PJ - P'!$Y$1:$Y$50,'PJ - P'!$Z$1:$Z$50))</f>
        <v/>
      </c>
      <c r="I75" s="66" t="str">
        <f>IF($C75="","",'DV-V'!$J34)</f>
        <v/>
      </c>
      <c r="J75" s="683" t="str">
        <f>IF($C75="","",LOOKUP($C75,'DV - P'!$Y$1:$Y$50,'DV - P'!$Z$1:$Z$50))</f>
        <v/>
      </c>
      <c r="K75" s="701" t="str">
        <f>IF($C75="","",TEST!$F$34)</f>
        <v/>
      </c>
      <c r="L75" s="703" t="str">
        <f>IF($C75="","",TEST!$J$34)</f>
        <v/>
      </c>
      <c r="M75" s="704"/>
      <c r="N75" s="684" t="str">
        <f>IF($C75="","",SUM(F75,H75,J75,L75))</f>
        <v/>
      </c>
      <c r="O75" s="704"/>
      <c r="P75" s="696" t="str">
        <f>IF($C75="","",MATCH($C75,Výsledky!$K$8:$K$57,0))</f>
        <v/>
      </c>
    </row>
    <row r="76" spans="1:18" ht="12.75" customHeight="1" x14ac:dyDescent="0.2">
      <c r="A76" s="670"/>
      <c r="B76" s="686"/>
      <c r="C76" s="688"/>
      <c r="D76" s="688" t="str">
        <f>IF(Start!$E$36="","",Start!$E$36)</f>
        <v/>
      </c>
      <c r="E76" s="695" t="str">
        <f>IF(Start!$F$36="","",Start!$F$36)</f>
        <v/>
      </c>
      <c r="F76" s="682"/>
      <c r="G76" s="66" t="str">
        <f>IF($C75="","",'PJ-V'!$O34)</f>
        <v/>
      </c>
      <c r="H76" s="683"/>
      <c r="I76" s="66" t="str">
        <f>IF($C75="","",'DV-V'!$O34)</f>
        <v/>
      </c>
      <c r="J76" s="683"/>
      <c r="K76" s="702"/>
      <c r="L76" s="703"/>
      <c r="M76" s="704"/>
      <c r="N76" s="684"/>
      <c r="O76" s="704"/>
      <c r="P76" s="696"/>
    </row>
    <row r="77" spans="1:18" ht="12.75" customHeight="1" x14ac:dyDescent="0.2">
      <c r="A77" s="670"/>
      <c r="B77" s="671">
        <f>Start!$C37</f>
        <v>31</v>
      </c>
      <c r="C77" s="673" t="str">
        <f>IF(Start!$D37="","",Start!$D37)</f>
        <v/>
      </c>
      <c r="D77" s="673" t="str">
        <f>IF(Start!$E$37="","",Start!$E$37)</f>
        <v/>
      </c>
      <c r="E77" s="675" t="str">
        <f>IF(Start!$F$37="","",Start!$F$37)</f>
        <v/>
      </c>
      <c r="F77" s="680" t="str">
        <f>IF($C77="","",IF(V.l.ZPV!$C$6="","0",IF(ISNA(MATCH($C77,ZPVOblN,0)),COUNTIF(ZPVOblT,".")+1,LOOKUP($C77,ZPVOblN,ZPVOblD))))</f>
        <v/>
      </c>
      <c r="G77" s="192" t="str">
        <f>IF($C77="","",'PJ-V'!$J35)</f>
        <v/>
      </c>
      <c r="H77" s="681" t="str">
        <f>IF($C77="","",LOOKUP($C77,'PJ - P'!$Y$1:$Y$50,'PJ - P'!$Z$1:$Z$50))</f>
        <v/>
      </c>
      <c r="I77" s="192" t="str">
        <f>IF($C77="","",'DV-V'!$J35)</f>
        <v/>
      </c>
      <c r="J77" s="681" t="str">
        <f>IF($C77="","",LOOKUP($C77,'DV - P'!$Y$1:$Y$50,'DV - P'!$Z$1:$Z$50))</f>
        <v/>
      </c>
      <c r="K77" s="691" t="str">
        <f>IF($C77="","",TEST!$F$35)</f>
        <v/>
      </c>
      <c r="L77" s="677" t="str">
        <f>IF($C77="","",TEST!$J$35)</f>
        <v/>
      </c>
      <c r="M77" s="678"/>
      <c r="N77" s="679" t="str">
        <f>IF($C77="","",SUM(F77,H77,J77,L77))</f>
        <v/>
      </c>
      <c r="O77" s="678"/>
      <c r="P77" s="693" t="str">
        <f>IF($C77="","",MATCH($C77,Výsledky!$K$8:$K$57,0))</f>
        <v/>
      </c>
      <c r="R77" s="476"/>
    </row>
    <row r="78" spans="1:18" ht="12.75" customHeight="1" x14ac:dyDescent="0.2">
      <c r="A78" s="670"/>
      <c r="B78" s="672"/>
      <c r="C78" s="674"/>
      <c r="D78" s="674" t="str">
        <f>IF(Start!$E$37="","",Start!$E$37)</f>
        <v/>
      </c>
      <c r="E78" s="676" t="str">
        <f>IF(Start!$F$37="","",Start!$F$37)</f>
        <v/>
      </c>
      <c r="F78" s="680"/>
      <c r="G78" s="192" t="str">
        <f>IF($C77="","",'PJ-V'!$O35)</f>
        <v/>
      </c>
      <c r="H78" s="681"/>
      <c r="I78" s="192" t="str">
        <f>IF($C77="","",'DV-V'!$O35)</f>
        <v/>
      </c>
      <c r="J78" s="681"/>
      <c r="K78" s="692"/>
      <c r="L78" s="677"/>
      <c r="M78" s="678"/>
      <c r="N78" s="679"/>
      <c r="O78" s="678"/>
      <c r="P78" s="693"/>
    </row>
    <row r="79" spans="1:18" ht="12.75" customHeight="1" x14ac:dyDescent="0.2">
      <c r="A79" s="670"/>
      <c r="B79" s="685">
        <f>Start!$C38</f>
        <v>32</v>
      </c>
      <c r="C79" s="687" t="str">
        <f>IF(Start!$D38="","",Start!$D38)</f>
        <v/>
      </c>
      <c r="D79" s="687" t="str">
        <f>IF(Start!$E$38="","",Start!$E$38)</f>
        <v/>
      </c>
      <c r="E79" s="689" t="str">
        <f>IF(Start!$F$38="","",Start!$F$38)</f>
        <v/>
      </c>
      <c r="F79" s="682" t="str">
        <f>IF($C79="","",IF(V.l.ZPV!$C$6="","0",IF(ISNA(MATCH($C79,ZPVOblN,0)),COUNTIF(ZPVOblT,".")+1,LOOKUP($C79,ZPVOblN,ZPVOblD))))</f>
        <v/>
      </c>
      <c r="G79" s="66" t="str">
        <f>IF($C79="","",'PJ-V'!$J36)</f>
        <v/>
      </c>
      <c r="H79" s="683" t="str">
        <f>IF($C79="","",LOOKUP($C79,'PJ - P'!$Y$1:$Y$50,'PJ - P'!$Z$1:$Z$50))</f>
        <v/>
      </c>
      <c r="I79" s="66" t="str">
        <f>IF($C79="","",'DV-V'!$J36)</f>
        <v/>
      </c>
      <c r="J79" s="683" t="str">
        <f>IF($C79="","",LOOKUP($C79,'DV - P'!$Y$1:$Y$50,'DV - P'!$Z$1:$Z$50))</f>
        <v/>
      </c>
      <c r="K79" s="701" t="str">
        <f>IF($C79="","",TEST!$F$36)</f>
        <v/>
      </c>
      <c r="L79" s="703" t="str">
        <f>IF($C79="","",TEST!$J$36)</f>
        <v/>
      </c>
      <c r="M79" s="704"/>
      <c r="N79" s="684" t="str">
        <f>IF($C79="","",SUM(F79,H79,J79,L79))</f>
        <v/>
      </c>
      <c r="O79" s="704"/>
      <c r="P79" s="696" t="str">
        <f>IF($C79="","",MATCH($C79,Výsledky!$K$8:$K$57,0))</f>
        <v/>
      </c>
    </row>
    <row r="80" spans="1:18" ht="12.75" customHeight="1" x14ac:dyDescent="0.2">
      <c r="A80" s="670"/>
      <c r="B80" s="686"/>
      <c r="C80" s="688"/>
      <c r="D80" s="688" t="str">
        <f>IF(Start!$E$38="","",Start!$E$38)</f>
        <v/>
      </c>
      <c r="E80" s="690" t="str">
        <f>IF(Start!$F$38="","",Start!$F$38)</f>
        <v/>
      </c>
      <c r="F80" s="682"/>
      <c r="G80" s="66" t="str">
        <f>IF($C79="","",'PJ-V'!$O36)</f>
        <v/>
      </c>
      <c r="H80" s="683"/>
      <c r="I80" s="66" t="str">
        <f>IF($C79="","",'DV-V'!$O36)</f>
        <v/>
      </c>
      <c r="J80" s="683"/>
      <c r="K80" s="702"/>
      <c r="L80" s="703"/>
      <c r="M80" s="704"/>
      <c r="N80" s="684"/>
      <c r="O80" s="704"/>
      <c r="P80" s="696"/>
    </row>
    <row r="81" spans="1:16" ht="12.75" customHeight="1" x14ac:dyDescent="0.2">
      <c r="A81" s="670"/>
      <c r="B81" s="671">
        <f>Start!$C39</f>
        <v>33</v>
      </c>
      <c r="C81" s="673" t="str">
        <f>IF(Start!$D39="","",Start!$D39)</f>
        <v/>
      </c>
      <c r="D81" s="673" t="str">
        <f>IF(Start!$E$39="","",Start!$E$39)</f>
        <v/>
      </c>
      <c r="E81" s="675" t="str">
        <f>IF(Start!$F$39="","",Start!$F$39)</f>
        <v/>
      </c>
      <c r="F81" s="680" t="str">
        <f>IF($C81="","",IF(V.l.ZPV!$C$6="","0",IF(ISNA(MATCH($C81,ZPVOblN,0)),COUNTIF(ZPVOblT,".")+1,LOOKUP($C81,ZPVOblN,ZPVOblD))))</f>
        <v/>
      </c>
      <c r="G81" s="192" t="str">
        <f>IF($C81="","",'PJ-V'!$J37)</f>
        <v/>
      </c>
      <c r="H81" s="681" t="str">
        <f>IF($C81="","",LOOKUP($C81,'PJ - P'!$Y$1:$Y$50,'PJ - P'!$Z$1:$Z$50))</f>
        <v/>
      </c>
      <c r="I81" s="192" t="str">
        <f>IF($C81="","",'DV-V'!$J37)</f>
        <v/>
      </c>
      <c r="J81" s="681" t="str">
        <f>IF($C81="","",LOOKUP($C81,'DV - P'!$Y$1:$Y$50,'DV - P'!$Z$1:$Z$50))</f>
        <v/>
      </c>
      <c r="K81" s="691" t="str">
        <f>IF($C81="","",TEST!$F$37)</f>
        <v/>
      </c>
      <c r="L81" s="677" t="str">
        <f>IF($C81="","",TEST!$J$37)</f>
        <v/>
      </c>
      <c r="M81" s="678"/>
      <c r="N81" s="679" t="str">
        <f>IF($C81="","",SUM(F81,H81,J81,L81))</f>
        <v/>
      </c>
      <c r="O81" s="678"/>
      <c r="P81" s="693" t="str">
        <f>IF($C81="","",MATCH($C81,Výsledky!$K$8:$K$57,0))</f>
        <v/>
      </c>
    </row>
    <row r="82" spans="1:16" ht="12.75" customHeight="1" x14ac:dyDescent="0.2">
      <c r="A82" s="670"/>
      <c r="B82" s="672"/>
      <c r="C82" s="674"/>
      <c r="D82" s="674" t="str">
        <f>IF(Start!$E$39="","",Start!$E$39)</f>
        <v/>
      </c>
      <c r="E82" s="676" t="str">
        <f>IF(Start!$F$39="","",Start!$F$39)</f>
        <v/>
      </c>
      <c r="F82" s="680"/>
      <c r="G82" s="192" t="str">
        <f>IF($C81="","",'PJ-V'!$O37)</f>
        <v/>
      </c>
      <c r="H82" s="681"/>
      <c r="I82" s="192" t="str">
        <f>IF($C81="","",'DV-V'!$O37)</f>
        <v/>
      </c>
      <c r="J82" s="681"/>
      <c r="K82" s="692"/>
      <c r="L82" s="677"/>
      <c r="M82" s="678"/>
      <c r="N82" s="679"/>
      <c r="O82" s="678"/>
      <c r="P82" s="693"/>
    </row>
    <row r="83" spans="1:16" ht="12.75" customHeight="1" x14ac:dyDescent="0.2">
      <c r="A83" s="670"/>
      <c r="B83" s="685">
        <f>Start!$C40</f>
        <v>34</v>
      </c>
      <c r="C83" s="687" t="str">
        <f>IF(Start!$D40="","",Start!$D40)</f>
        <v/>
      </c>
      <c r="D83" s="687" t="str">
        <f>IF(Start!$E$40="","",Start!$E$40)</f>
        <v/>
      </c>
      <c r="E83" s="689" t="str">
        <f>IF(Start!$F$40="","",Start!$F$40)</f>
        <v/>
      </c>
      <c r="F83" s="682" t="str">
        <f>IF($C83="","",IF(V.l.ZPV!$C$6="","0",IF(ISNA(MATCH($C83,ZPVOblN,0)),COUNTIF(ZPVOblT,".")+1,LOOKUP($C83,ZPVOblN,ZPVOblD))))</f>
        <v/>
      </c>
      <c r="G83" s="66" t="str">
        <f>IF($C83="","",'PJ-V'!$J38)</f>
        <v/>
      </c>
      <c r="H83" s="683" t="str">
        <f>IF($C83="","",LOOKUP($C83,'PJ - P'!$Y$1:$Y$50,'PJ - P'!$Z$1:$Z$50))</f>
        <v/>
      </c>
      <c r="I83" s="66" t="str">
        <f>IF($C83="","",'DV-V'!$J38)</f>
        <v/>
      </c>
      <c r="J83" s="683" t="str">
        <f>IF($C83="","",LOOKUP($C83,'DV - P'!$Y$1:$Y$50,'DV - P'!$Z$1:$Z$50))</f>
        <v/>
      </c>
      <c r="K83" s="701" t="str">
        <f>IF($C83="","",TEST!$F$38)</f>
        <v/>
      </c>
      <c r="L83" s="703" t="str">
        <f>IF($C83="","",TEST!$J$38)</f>
        <v/>
      </c>
      <c r="M83" s="704"/>
      <c r="N83" s="684" t="str">
        <f>IF($C83="","",SUM(F83,H83,J83,L83))</f>
        <v/>
      </c>
      <c r="O83" s="704"/>
      <c r="P83" s="696" t="str">
        <f>IF($C83="","",MATCH($C83,Výsledky!$K$8:$K$57,0))</f>
        <v/>
      </c>
    </row>
    <row r="84" spans="1:16" ht="12.75" customHeight="1" x14ac:dyDescent="0.2">
      <c r="A84" s="670"/>
      <c r="B84" s="686"/>
      <c r="C84" s="688"/>
      <c r="D84" s="688" t="str">
        <f>IF(Start!$E$40="","",Start!$E$40)</f>
        <v/>
      </c>
      <c r="E84" s="690" t="str">
        <f>IF(Start!$F$40="","",Start!$F$40)</f>
        <v/>
      </c>
      <c r="F84" s="682"/>
      <c r="G84" s="66" t="str">
        <f>IF($C83="","",'PJ-V'!$O38)</f>
        <v/>
      </c>
      <c r="H84" s="683"/>
      <c r="I84" s="66" t="str">
        <f>IF($C83="","",'DV-V'!$O38)</f>
        <v/>
      </c>
      <c r="J84" s="683"/>
      <c r="K84" s="702"/>
      <c r="L84" s="703"/>
      <c r="M84" s="704"/>
      <c r="N84" s="684"/>
      <c r="O84" s="704"/>
      <c r="P84" s="696"/>
    </row>
    <row r="85" spans="1:16" ht="12.75" customHeight="1" x14ac:dyDescent="0.2">
      <c r="A85" s="670"/>
      <c r="B85" s="671">
        <f>Start!$C41</f>
        <v>35</v>
      </c>
      <c r="C85" s="673" t="str">
        <f>IF(Start!$D41="","",Start!$D41)</f>
        <v/>
      </c>
      <c r="D85" s="673" t="str">
        <f>IF(Start!$E$41="","",Start!$E$41)</f>
        <v/>
      </c>
      <c r="E85" s="675" t="str">
        <f>IF(Start!$F$41="","",Start!$F$41)</f>
        <v/>
      </c>
      <c r="F85" s="680" t="str">
        <f>IF($C85="","",IF(V.l.ZPV!$C$6="","0",IF(ISNA(MATCH($C85,ZPVOblN,0)),COUNTIF(ZPVOblT,".")+1,LOOKUP($C85,ZPVOblN,ZPVOblD))))</f>
        <v/>
      </c>
      <c r="G85" s="192" t="str">
        <f>IF($C85="","",'PJ-V'!$J39)</f>
        <v/>
      </c>
      <c r="H85" s="681" t="str">
        <f>IF($C85="","",LOOKUP($C85,'PJ - P'!$Y$1:$Y$50,'PJ - P'!$Z$1:$Z$50))</f>
        <v/>
      </c>
      <c r="I85" s="192" t="str">
        <f>IF($C85="","",'DV-V'!$J39)</f>
        <v/>
      </c>
      <c r="J85" s="681" t="str">
        <f>IF($C85="","",LOOKUP($C85,'DV - P'!$Y$1:$Y$50,'DV - P'!$Z$1:$Z$50))</f>
        <v/>
      </c>
      <c r="K85" s="691" t="str">
        <f>IF($C85="","",TEST!$F$39)</f>
        <v/>
      </c>
      <c r="L85" s="677" t="str">
        <f>IF($C85="","",TEST!$J$39)</f>
        <v/>
      </c>
      <c r="M85" s="678"/>
      <c r="N85" s="679" t="str">
        <f>IF($C85="","",SUM(F85,H85,J85,L85))</f>
        <v/>
      </c>
      <c r="O85" s="678"/>
      <c r="P85" s="693" t="str">
        <f>IF($C85="","",MATCH($C85,Výsledky!$K$8:$K$57,0))</f>
        <v/>
      </c>
    </row>
    <row r="86" spans="1:16" ht="12.75" customHeight="1" x14ac:dyDescent="0.2">
      <c r="A86" s="670"/>
      <c r="B86" s="672"/>
      <c r="C86" s="674"/>
      <c r="D86" s="674" t="str">
        <f>IF(Start!$E$41="","",Start!$E$41)</f>
        <v/>
      </c>
      <c r="E86" s="676" t="str">
        <f>IF(Start!$F$41="","",Start!$F$41)</f>
        <v/>
      </c>
      <c r="F86" s="680"/>
      <c r="G86" s="192" t="str">
        <f>IF($C85="","",'PJ-V'!$O39)</f>
        <v/>
      </c>
      <c r="H86" s="681"/>
      <c r="I86" s="192" t="str">
        <f>IF($C85="","",'DV-V'!$O39)</f>
        <v/>
      </c>
      <c r="J86" s="681"/>
      <c r="K86" s="692"/>
      <c r="L86" s="677"/>
      <c r="M86" s="678"/>
      <c r="N86" s="679"/>
      <c r="O86" s="678"/>
      <c r="P86" s="693"/>
    </row>
    <row r="87" spans="1:16" ht="12.75" customHeight="1" x14ac:dyDescent="0.2">
      <c r="A87" s="670"/>
      <c r="B87" s="685">
        <f>Start!$C42</f>
        <v>36</v>
      </c>
      <c r="C87" s="687" t="str">
        <f>IF(Start!$D42="","",Start!$D42)</f>
        <v/>
      </c>
      <c r="D87" s="687" t="str">
        <f>IF(Start!$E$42="","",Start!$E$42)</f>
        <v/>
      </c>
      <c r="E87" s="689" t="str">
        <f>IF(Start!$F$42="","",Start!$F$42)</f>
        <v/>
      </c>
      <c r="F87" s="682" t="str">
        <f>IF($C87="","",IF(V.l.ZPV!$C$6="","0",IF(ISNA(MATCH($C87,ZPVOblN,0)),COUNTIF(ZPVOblT,".")+1,LOOKUP($C87,ZPVOblN,ZPVOblD))))</f>
        <v/>
      </c>
      <c r="G87" s="66" t="str">
        <f>IF($C87="","",'PJ-V'!$J40)</f>
        <v/>
      </c>
      <c r="H87" s="683" t="str">
        <f>IF($C87="","",LOOKUP($C87,'PJ - P'!$Y$1:$Y$50,'PJ - P'!$Z$1:$Z$50))</f>
        <v/>
      </c>
      <c r="I87" s="66" t="str">
        <f>IF($C87="","",'DV-V'!$J40)</f>
        <v/>
      </c>
      <c r="J87" s="683" t="str">
        <f>IF($C87="","",LOOKUP($C87,'DV - P'!$Y$1:$Y$50,'DV - P'!$Z$1:$Z$50))</f>
        <v/>
      </c>
      <c r="K87" s="701" t="str">
        <f>IF($C87="","",TEST!$F$40)</f>
        <v/>
      </c>
      <c r="L87" s="703" t="str">
        <f>IF($C87="","",TEST!$J$40)</f>
        <v/>
      </c>
      <c r="M87" s="704"/>
      <c r="N87" s="684" t="str">
        <f>IF($C87="","",SUM(F87,H87,J87,L87))</f>
        <v/>
      </c>
      <c r="O87" s="704"/>
      <c r="P87" s="696" t="str">
        <f>IF($C87="","",MATCH($C87,Výsledky!$K$8:$K$57,0))</f>
        <v/>
      </c>
    </row>
    <row r="88" spans="1:16" ht="12.75" customHeight="1" x14ac:dyDescent="0.2">
      <c r="A88" s="670"/>
      <c r="B88" s="686"/>
      <c r="C88" s="688"/>
      <c r="D88" s="688" t="str">
        <f>IF(Start!$E$42="","",Start!$E$42)</f>
        <v/>
      </c>
      <c r="E88" s="690" t="str">
        <f>IF(Start!$F$42="","",Start!$F$42)</f>
        <v/>
      </c>
      <c r="F88" s="682"/>
      <c r="G88" s="66" t="str">
        <f>IF($C87="","",'PJ-V'!$O40)</f>
        <v/>
      </c>
      <c r="H88" s="683"/>
      <c r="I88" s="66" t="str">
        <f>IF($C87="","",'DV-V'!$O40)</f>
        <v/>
      </c>
      <c r="J88" s="683"/>
      <c r="K88" s="702"/>
      <c r="L88" s="703"/>
      <c r="M88" s="704"/>
      <c r="N88" s="684"/>
      <c r="O88" s="704"/>
      <c r="P88" s="696"/>
    </row>
    <row r="89" spans="1:16" ht="12.75" customHeight="1" x14ac:dyDescent="0.2">
      <c r="A89" s="670"/>
      <c r="B89" s="671">
        <f>Start!$C43</f>
        <v>37</v>
      </c>
      <c r="C89" s="673" t="str">
        <f>IF(Start!$D43="","",Start!$D43)</f>
        <v/>
      </c>
      <c r="D89" s="673" t="str">
        <f>IF(Start!$E$43="","",Start!$E$43)</f>
        <v/>
      </c>
      <c r="E89" s="675" t="str">
        <f>IF(Start!$F$43="","",Start!$F$43)</f>
        <v/>
      </c>
      <c r="F89" s="680" t="str">
        <f>IF($C89="","",IF(V.l.ZPV!$C$6="","0",IF(ISNA(MATCH($C89,ZPVOblN,0)),COUNTIF(ZPVOblT,".")+1,LOOKUP($C89,ZPVOblN,ZPVOblD))))</f>
        <v/>
      </c>
      <c r="G89" s="192" t="str">
        <f>IF($C89="","",'PJ-V'!$J41)</f>
        <v/>
      </c>
      <c r="H89" s="681" t="str">
        <f>IF($C89="","",LOOKUP($C89,'PJ - P'!$Y$1:$Y$50,'PJ - P'!$Z$1:$Z$50))</f>
        <v/>
      </c>
      <c r="I89" s="192" t="str">
        <f>IF($C89="","",'DV-V'!$J41)</f>
        <v/>
      </c>
      <c r="J89" s="681" t="str">
        <f>IF($C89="","",LOOKUP($C89,'DV - P'!$Y$1:$Y$50,'DV - P'!$Z$1:$Z$50))</f>
        <v/>
      </c>
      <c r="K89" s="691" t="str">
        <f>IF($C89="","",TEST!$F$41)</f>
        <v/>
      </c>
      <c r="L89" s="677" t="str">
        <f>IF($C89="","",TEST!$J$41)</f>
        <v/>
      </c>
      <c r="M89" s="678"/>
      <c r="N89" s="679" t="str">
        <f>IF($C89="","",SUM(F89,H89,J89,L89))</f>
        <v/>
      </c>
      <c r="O89" s="678"/>
      <c r="P89" s="693" t="str">
        <f>IF($C89="","",MATCH($C89,Výsledky!$K$8:$K$57,0))</f>
        <v/>
      </c>
    </row>
    <row r="90" spans="1:16" ht="12.75" customHeight="1" x14ac:dyDescent="0.2">
      <c r="A90" s="670"/>
      <c r="B90" s="672"/>
      <c r="C90" s="674"/>
      <c r="D90" s="674" t="str">
        <f>IF(Start!$E$43="","",Start!$E$43)</f>
        <v/>
      </c>
      <c r="E90" s="676" t="str">
        <f>IF(Start!$F$43="","",Start!$F$43)</f>
        <v/>
      </c>
      <c r="F90" s="680"/>
      <c r="G90" s="192" t="str">
        <f>IF($C89="","",'PJ-V'!$O41)</f>
        <v/>
      </c>
      <c r="H90" s="681"/>
      <c r="I90" s="192" t="str">
        <f>IF($C89="","",'DV-V'!$O41)</f>
        <v/>
      </c>
      <c r="J90" s="681"/>
      <c r="K90" s="692"/>
      <c r="L90" s="677"/>
      <c r="M90" s="678"/>
      <c r="N90" s="679"/>
      <c r="O90" s="678"/>
      <c r="P90" s="693"/>
    </row>
    <row r="91" spans="1:16" ht="12.75" customHeight="1" x14ac:dyDescent="0.2">
      <c r="A91" s="670"/>
      <c r="B91" s="685">
        <f>Start!$C44</f>
        <v>38</v>
      </c>
      <c r="C91" s="687" t="str">
        <f>IF(Start!$D44="","",Start!$D44)</f>
        <v/>
      </c>
      <c r="D91" s="687" t="str">
        <f>IF(Start!$E$44="","",Start!$E$44)</f>
        <v/>
      </c>
      <c r="E91" s="689" t="str">
        <f>IF(Start!$F$44="","",Start!$F$44)</f>
        <v/>
      </c>
      <c r="F91" s="682" t="str">
        <f>IF($C91="","",IF(V.l.ZPV!$C$6="","0",IF(ISNA(MATCH($C91,ZPVOblN,0)),COUNTIF(ZPVOblT,".")+1,LOOKUP($C91,ZPVOblN,ZPVOblD))))</f>
        <v/>
      </c>
      <c r="G91" s="66" t="str">
        <f>IF($C91="","",'PJ-V'!$J42)</f>
        <v/>
      </c>
      <c r="H91" s="683" t="str">
        <f>IF($C91="","",LOOKUP($C91,'PJ - P'!$Y$1:$Y$50,'PJ - P'!$Z$1:$Z$50))</f>
        <v/>
      </c>
      <c r="I91" s="66" t="str">
        <f>IF($C91="","",'DV-V'!$J42)</f>
        <v/>
      </c>
      <c r="J91" s="683" t="str">
        <f>IF($C91="","",LOOKUP($C91,'DV - P'!$Y$1:$Y$50,'DV - P'!$Z$1:$Z$50))</f>
        <v/>
      </c>
      <c r="K91" s="701" t="str">
        <f>IF($C91="","",TEST!$F$42)</f>
        <v/>
      </c>
      <c r="L91" s="703" t="str">
        <f>IF($C91="","",TEST!$J$42)</f>
        <v/>
      </c>
      <c r="M91" s="704"/>
      <c r="N91" s="684" t="str">
        <f>IF($C91="","",SUM(F91,H91,J91,L91))</f>
        <v/>
      </c>
      <c r="O91" s="704"/>
      <c r="P91" s="696" t="str">
        <f>IF($C91="","",MATCH($C91,Výsledky!$K$8:$K$57,0))</f>
        <v/>
      </c>
    </row>
    <row r="92" spans="1:16" ht="12.75" customHeight="1" x14ac:dyDescent="0.2">
      <c r="A92" s="670"/>
      <c r="B92" s="686"/>
      <c r="C92" s="688"/>
      <c r="D92" s="688" t="str">
        <f>IF(Start!$E$44="","",Start!$E$44)</f>
        <v/>
      </c>
      <c r="E92" s="690" t="str">
        <f>IF(Start!$F$44="","",Start!$F$44)</f>
        <v/>
      </c>
      <c r="F92" s="682"/>
      <c r="G92" s="66" t="str">
        <f>IF($C91="","",'PJ-V'!$O42)</f>
        <v/>
      </c>
      <c r="H92" s="683"/>
      <c r="I92" s="66" t="str">
        <f>IF($C91="","",'DV-V'!$O42)</f>
        <v/>
      </c>
      <c r="J92" s="683"/>
      <c r="K92" s="702"/>
      <c r="L92" s="703"/>
      <c r="M92" s="704"/>
      <c r="N92" s="684"/>
      <c r="O92" s="704"/>
      <c r="P92" s="696"/>
    </row>
    <row r="93" spans="1:16" ht="12.75" customHeight="1" x14ac:dyDescent="0.2">
      <c r="A93" s="670"/>
      <c r="B93" s="671">
        <f>Start!$C45</f>
        <v>39</v>
      </c>
      <c r="C93" s="697" t="str">
        <f>IF(Start!$D45="","",Start!$D45)</f>
        <v/>
      </c>
      <c r="D93" s="697" t="str">
        <f>IF(Start!$E$45="","",Start!$E$45)</f>
        <v/>
      </c>
      <c r="E93" s="699" t="str">
        <f>IF(Start!$F$45="","",Start!$F$45)</f>
        <v/>
      </c>
      <c r="F93" s="680" t="str">
        <f>IF($C93="","",IF(V.l.ZPV!$C$6="","0",IF(ISNA(MATCH($C93,ZPVOblN,0)),COUNTIF(ZPVOblT,".")+1,LOOKUP($C93,ZPVOblN,ZPVOblD))))</f>
        <v/>
      </c>
      <c r="G93" s="192" t="str">
        <f>IF($C93="","",'PJ-V'!$J43)</f>
        <v/>
      </c>
      <c r="H93" s="681" t="str">
        <f>IF($C93="","",LOOKUP($C93,'PJ - P'!$Y$1:$Y$50,'PJ - P'!$Z$1:$Z$50))</f>
        <v/>
      </c>
      <c r="I93" s="192" t="str">
        <f>IF($C93="","",'DV-V'!$J43)</f>
        <v/>
      </c>
      <c r="J93" s="681" t="str">
        <f>IF($C93="","",LOOKUP($C93,'DV - P'!$Y$1:$Y$50,'DV - P'!$Z$1:$Z$50))</f>
        <v/>
      </c>
      <c r="K93" s="691" t="str">
        <f>IF($C93="","",TEST!$F$43)</f>
        <v/>
      </c>
      <c r="L93" s="677" t="str">
        <f>IF($C93="","",TEST!$J$43)</f>
        <v/>
      </c>
      <c r="M93" s="678"/>
      <c r="N93" s="679" t="str">
        <f>IF($C93="","",SUM(F93,H93,J93,L93))</f>
        <v/>
      </c>
      <c r="O93" s="678"/>
      <c r="P93" s="693" t="str">
        <f>IF($C93="","",MATCH($C93,Výsledky!$K$8:$K$57,0))</f>
        <v/>
      </c>
    </row>
    <row r="94" spans="1:16" ht="12.75" customHeight="1" x14ac:dyDescent="0.2">
      <c r="A94" s="670"/>
      <c r="B94" s="672"/>
      <c r="C94" s="698"/>
      <c r="D94" s="698" t="str">
        <f>IF(Start!$E$45="","",Start!$E$45)</f>
        <v/>
      </c>
      <c r="E94" s="700" t="str">
        <f>IF(Start!$F$45="","",Start!$F$45)</f>
        <v/>
      </c>
      <c r="F94" s="680"/>
      <c r="G94" s="192" t="str">
        <f>IF($C93="","",'PJ-V'!$O43)</f>
        <v/>
      </c>
      <c r="H94" s="681"/>
      <c r="I94" s="192" t="str">
        <f>IF($C93="","",'DV-V'!$O43)</f>
        <v/>
      </c>
      <c r="J94" s="681"/>
      <c r="K94" s="692"/>
      <c r="L94" s="677"/>
      <c r="M94" s="678"/>
      <c r="N94" s="679"/>
      <c r="O94" s="678"/>
      <c r="P94" s="693"/>
    </row>
    <row r="95" spans="1:16" ht="12.75" customHeight="1" x14ac:dyDescent="0.2">
      <c r="A95" s="670"/>
      <c r="B95" s="685">
        <f>Start!$C46</f>
        <v>40</v>
      </c>
      <c r="C95" s="705" t="str">
        <f>IF(Start!$D46="","",Start!$D46)</f>
        <v/>
      </c>
      <c r="D95" s="705" t="str">
        <f>IF(Start!$E$46="","",Start!$E$46)</f>
        <v/>
      </c>
      <c r="E95" s="694" t="str">
        <f>IF(Start!$F$46="","",Start!$F$46)</f>
        <v/>
      </c>
      <c r="F95" s="682" t="str">
        <f>IF($C95="","",IF(V.l.ZPV!$C$6="","0",IF(ISNA(MATCH($C95,ZPVOblN,0)),COUNTIF(ZPVOblT,".")+1,LOOKUP($C95,ZPVOblN,ZPVOblD))))</f>
        <v/>
      </c>
      <c r="G95" s="66" t="str">
        <f>IF($C95="","",'PJ-V'!$J44)</f>
        <v/>
      </c>
      <c r="H95" s="683" t="str">
        <f>IF($C95="","",LOOKUP($C95,'PJ - P'!$Y$1:$Y$50,'PJ - P'!$Z$1:$Z$50))</f>
        <v/>
      </c>
      <c r="I95" s="66" t="str">
        <f>IF($C95="","",'DV-V'!$J44)</f>
        <v/>
      </c>
      <c r="J95" s="683" t="str">
        <f>IF($C95="","",LOOKUP($C95,'DV - P'!$Y$1:$Y$50,'DV - P'!$Z$1:$Z$50))</f>
        <v/>
      </c>
      <c r="K95" s="701" t="str">
        <f>IF($C95="","",TEST!$F$44)</f>
        <v/>
      </c>
      <c r="L95" s="703" t="str">
        <f>IF($C95="","",TEST!$J$44)</f>
        <v/>
      </c>
      <c r="M95" s="704"/>
      <c r="N95" s="684" t="str">
        <f>IF($C95="","",SUM(F95,H95,J95,L95))</f>
        <v/>
      </c>
      <c r="O95" s="704"/>
      <c r="P95" s="696" t="str">
        <f>IF($C95="","",MATCH($C95,Výsledky!$K$8:$K$57,0))</f>
        <v/>
      </c>
    </row>
    <row r="96" spans="1:16" ht="12.75" customHeight="1" x14ac:dyDescent="0.2">
      <c r="A96" s="670"/>
      <c r="B96" s="686"/>
      <c r="C96" s="706"/>
      <c r="D96" s="706" t="str">
        <f>IF(Start!$E$46="","",Start!$E$46)</f>
        <v/>
      </c>
      <c r="E96" s="695" t="str">
        <f>IF(Start!$F$46="","",Start!$F$46)</f>
        <v/>
      </c>
      <c r="F96" s="682"/>
      <c r="G96" s="66" t="str">
        <f>IF($C95="","",'PJ-V'!$O44)</f>
        <v/>
      </c>
      <c r="H96" s="683"/>
      <c r="I96" s="66" t="str">
        <f>IF($C95="","",'DV-V'!$O44)</f>
        <v/>
      </c>
      <c r="J96" s="683"/>
      <c r="K96" s="702"/>
      <c r="L96" s="703"/>
      <c r="M96" s="704"/>
      <c r="N96" s="684"/>
      <c r="O96" s="704"/>
      <c r="P96" s="696"/>
    </row>
    <row r="97" spans="1:18" ht="12.75" customHeight="1" x14ac:dyDescent="0.2">
      <c r="A97" s="670"/>
      <c r="B97" s="671">
        <f>Start!$C47</f>
        <v>41</v>
      </c>
      <c r="C97" s="697" t="str">
        <f>IF(Start!$D47="","",Start!$D47)</f>
        <v/>
      </c>
      <c r="D97" s="697" t="str">
        <f>IF(Start!$E$47="","",Start!$E$47)</f>
        <v/>
      </c>
      <c r="E97" s="699" t="str">
        <f>IF(Start!$F$47="","",Start!$F$47)</f>
        <v/>
      </c>
      <c r="F97" s="680" t="str">
        <f>IF($C97="","",IF(V.l.ZPV!$C$6="","0",IF(ISNA(MATCH($C97,ZPVOblN,0)),COUNTIF(ZPVOblT,".")+1,LOOKUP($C97,ZPVOblN,ZPVOblD))))</f>
        <v/>
      </c>
      <c r="G97" s="192" t="str">
        <f>IF($C97="","",'PJ-V'!$J45)</f>
        <v/>
      </c>
      <c r="H97" s="681" t="str">
        <f>IF($C97="","",LOOKUP($C97,'PJ - P'!$Y$1:$Y$50,'PJ - P'!$Z$1:$Z$50))</f>
        <v/>
      </c>
      <c r="I97" s="192" t="str">
        <f>IF($C97="","",'DV-V'!$J45)</f>
        <v/>
      </c>
      <c r="J97" s="681" t="str">
        <f>IF($C97="","",LOOKUP($C97,'DV - P'!$Y$1:$Y$50,'DV - P'!$Z$1:$Z$50))</f>
        <v/>
      </c>
      <c r="K97" s="691" t="str">
        <f>IF($C97="","",TEST!$F$45)</f>
        <v/>
      </c>
      <c r="L97" s="677" t="str">
        <f>IF($C97="","",TEST!$J$45)</f>
        <v/>
      </c>
      <c r="M97" s="678"/>
      <c r="N97" s="679" t="str">
        <f>IF($C97="","",SUM(F97,H97,J97,L97))</f>
        <v/>
      </c>
      <c r="O97" s="678"/>
      <c r="P97" s="693" t="str">
        <f>IF($C97="","",MATCH($C97,Výsledky!$K$8:$K$57,0))</f>
        <v/>
      </c>
    </row>
    <row r="98" spans="1:18" ht="12.75" customHeight="1" x14ac:dyDescent="0.2">
      <c r="A98" s="670"/>
      <c r="B98" s="672"/>
      <c r="C98" s="698"/>
      <c r="D98" s="698" t="str">
        <f>IF(Start!$E$47="","",Start!$E$47)</f>
        <v/>
      </c>
      <c r="E98" s="700" t="str">
        <f>IF(Start!$F$47="","",Start!$F$47)</f>
        <v/>
      </c>
      <c r="F98" s="680"/>
      <c r="G98" s="192" t="str">
        <f>IF($C97="","",'PJ-V'!$O45)</f>
        <v/>
      </c>
      <c r="H98" s="681"/>
      <c r="I98" s="192" t="str">
        <f>IF($C97="","",'DV-V'!$O45)</f>
        <v/>
      </c>
      <c r="J98" s="681"/>
      <c r="K98" s="692"/>
      <c r="L98" s="677"/>
      <c r="M98" s="678"/>
      <c r="N98" s="679"/>
      <c r="O98" s="678"/>
      <c r="P98" s="693"/>
    </row>
    <row r="99" spans="1:18" ht="12.75" customHeight="1" x14ac:dyDescent="0.2">
      <c r="A99" s="670"/>
      <c r="B99" s="685">
        <f>Start!$C48</f>
        <v>42</v>
      </c>
      <c r="C99" s="687" t="str">
        <f>IF(Start!$D48="","",Start!$D48)</f>
        <v/>
      </c>
      <c r="D99" s="687" t="str">
        <f>IF(Start!$E$48="","",Start!$E$48)</f>
        <v/>
      </c>
      <c r="E99" s="694" t="str">
        <f>IF(Start!$F$48="","",Start!$F$48)</f>
        <v/>
      </c>
      <c r="F99" s="682" t="str">
        <f>IF($C99="","",IF(V.l.ZPV!$C$6="","0",IF(ISNA(MATCH($C99,ZPVOblN,0)),COUNTIF(ZPVOblT,".")+1,LOOKUP($C99,ZPVOblN,ZPVOblD))))</f>
        <v/>
      </c>
      <c r="G99" s="66" t="str">
        <f>IF($C99="","",'PJ-V'!$J46)</f>
        <v/>
      </c>
      <c r="H99" s="683" t="str">
        <f>IF($C99="","",LOOKUP($C99,'PJ - P'!$Y$1:$Y$50,'PJ - P'!$Z$1:$Z$50))</f>
        <v/>
      </c>
      <c r="I99" s="66" t="str">
        <f>IF($C99="","",'DV-V'!$J46)</f>
        <v/>
      </c>
      <c r="J99" s="683" t="str">
        <f>IF($C99="","",LOOKUP($C99,'DV - P'!$Y$1:$Y$50,'DV - P'!$Z$1:$Z$50))</f>
        <v/>
      </c>
      <c r="K99" s="701" t="str">
        <f>IF($C99="","",TEST!$F$46)</f>
        <v/>
      </c>
      <c r="L99" s="703" t="str">
        <f>IF($C99="","",TEST!$J$46)</f>
        <v/>
      </c>
      <c r="M99" s="704"/>
      <c r="N99" s="684" t="str">
        <f>IF($C99="","",SUM(F99,H99,J99,L99))</f>
        <v/>
      </c>
      <c r="O99" s="704"/>
      <c r="P99" s="696" t="str">
        <f>IF($C99="","",MATCH($C99,Výsledky!$K$8:$K$57,0))</f>
        <v/>
      </c>
    </row>
    <row r="100" spans="1:18" ht="12.75" customHeight="1" x14ac:dyDescent="0.2">
      <c r="A100" s="670"/>
      <c r="B100" s="686"/>
      <c r="C100" s="688"/>
      <c r="D100" s="688" t="str">
        <f>IF(Start!$E$48="","",Start!$E$48)</f>
        <v/>
      </c>
      <c r="E100" s="695" t="str">
        <f>IF(Start!$F$48="","",Start!$F$48)</f>
        <v/>
      </c>
      <c r="F100" s="682"/>
      <c r="G100" s="66" t="str">
        <f>IF($C99="","",'PJ-V'!$O46)</f>
        <v/>
      </c>
      <c r="H100" s="683"/>
      <c r="I100" s="66" t="str">
        <f>IF($C99="","",'DV-V'!$O46)</f>
        <v/>
      </c>
      <c r="J100" s="683"/>
      <c r="K100" s="702"/>
      <c r="L100" s="703"/>
      <c r="M100" s="704"/>
      <c r="N100" s="684"/>
      <c r="O100" s="704"/>
      <c r="P100" s="696"/>
    </row>
    <row r="101" spans="1:18" ht="12.75" customHeight="1" x14ac:dyDescent="0.2">
      <c r="A101" s="670"/>
      <c r="B101" s="671">
        <f>Start!$C49</f>
        <v>43</v>
      </c>
      <c r="C101" s="673" t="str">
        <f>IF(Start!$D49="","",Start!$D49)</f>
        <v/>
      </c>
      <c r="D101" s="673" t="str">
        <f>IF(Start!$E$49="","",Start!$E$49)</f>
        <v/>
      </c>
      <c r="E101" s="675" t="str">
        <f>IF(Start!$F$49="","",Start!$F$49)</f>
        <v/>
      </c>
      <c r="F101" s="680" t="str">
        <f>IF($C101="","",IF(V.l.ZPV!$C$6="","0",IF(ISNA(MATCH($C101,ZPVOblN,0)),COUNTIF(ZPVOblT,".")+1,LOOKUP($C101,ZPVOblN,ZPVOblD))))</f>
        <v/>
      </c>
      <c r="G101" s="192" t="str">
        <f>IF($C101="","",'PJ-V'!$J47)</f>
        <v/>
      </c>
      <c r="H101" s="681" t="str">
        <f>IF($C101="","",LOOKUP($C101,'PJ - P'!$Y$1:$Y$50,'PJ - P'!$Z$1:$Z$50))</f>
        <v/>
      </c>
      <c r="I101" s="192" t="str">
        <f>IF($C101="","",'DV-V'!$J47)</f>
        <v/>
      </c>
      <c r="J101" s="681" t="str">
        <f>IF($C101="","",LOOKUP($C101,'DV - P'!$Y$1:$Y$50,'DV - P'!$Z$1:$Z$50))</f>
        <v/>
      </c>
      <c r="K101" s="691" t="str">
        <f>IF($C101="","",TEST!$F$47)</f>
        <v/>
      </c>
      <c r="L101" s="677" t="str">
        <f>IF($C101="","",TEST!$J$47)</f>
        <v/>
      </c>
      <c r="M101" s="678"/>
      <c r="N101" s="679" t="str">
        <f>IF($C101="","",SUM(F101,H101,J101,L101))</f>
        <v/>
      </c>
      <c r="O101" s="678"/>
      <c r="P101" s="693" t="str">
        <f>IF($C101="","",MATCH($C101,Výsledky!$K$8:$K$57,0))</f>
        <v/>
      </c>
      <c r="R101" s="476"/>
    </row>
    <row r="102" spans="1:18" ht="12.75" customHeight="1" x14ac:dyDescent="0.2">
      <c r="A102" s="670"/>
      <c r="B102" s="672"/>
      <c r="C102" s="674"/>
      <c r="D102" s="674" t="str">
        <f>IF(Start!$E$49="","",Start!$E$49)</f>
        <v/>
      </c>
      <c r="E102" s="676" t="str">
        <f>IF(Start!$F$49="","",Start!$F$49)</f>
        <v/>
      </c>
      <c r="F102" s="680"/>
      <c r="G102" s="192" t="str">
        <f>IF($C101="","",'PJ-V'!$O47)</f>
        <v/>
      </c>
      <c r="H102" s="681"/>
      <c r="I102" s="192" t="str">
        <f>IF($C101="","",'DV-V'!$O47)</f>
        <v/>
      </c>
      <c r="J102" s="681"/>
      <c r="K102" s="692"/>
      <c r="L102" s="677"/>
      <c r="M102" s="678"/>
      <c r="N102" s="679"/>
      <c r="O102" s="678"/>
      <c r="P102" s="693"/>
    </row>
    <row r="103" spans="1:18" ht="12.75" customHeight="1" x14ac:dyDescent="0.2">
      <c r="A103" s="670"/>
      <c r="B103" s="685">
        <f>Start!$C50</f>
        <v>44</v>
      </c>
      <c r="C103" s="687" t="str">
        <f>IF(Start!$D50="","",Start!$D50)</f>
        <v/>
      </c>
      <c r="D103" s="687" t="str">
        <f>IF(Start!$E$50="","",Start!$E$50)</f>
        <v/>
      </c>
      <c r="E103" s="689" t="str">
        <f>IF(Start!$F$50="","",Start!$F$50)</f>
        <v/>
      </c>
      <c r="F103" s="682" t="str">
        <f>IF($C103="","",IF(V.l.ZPV!$C$6="","0",IF(ISNA(MATCH($C103,ZPVOblN,0)),COUNTIF(ZPVOblT,".")+1,LOOKUP($C103,ZPVOblN,ZPVOblD))))</f>
        <v/>
      </c>
      <c r="G103" s="66" t="str">
        <f>IF($C103="","",'PJ-V'!$J48)</f>
        <v/>
      </c>
      <c r="H103" s="683" t="str">
        <f>IF($C103="","",LOOKUP($C103,'PJ - P'!$Y$1:$Y$50,'PJ - P'!$Z$1:$Z$50))</f>
        <v/>
      </c>
      <c r="I103" s="66" t="str">
        <f>IF($C103="","",'DV-V'!$J48)</f>
        <v/>
      </c>
      <c r="J103" s="683" t="str">
        <f>IF($C103="","",LOOKUP($C103,'DV - P'!$Y$1:$Y$50,'DV - P'!$Z$1:$Z$50))</f>
        <v/>
      </c>
      <c r="K103" s="701" t="str">
        <f>IF($C103="","",TEST!$F$48)</f>
        <v/>
      </c>
      <c r="L103" s="703" t="str">
        <f>IF($C103="","",TEST!$J$48)</f>
        <v/>
      </c>
      <c r="M103" s="704"/>
      <c r="N103" s="684" t="str">
        <f>IF($C103="","",SUM(F103,H103,J103,L103))</f>
        <v/>
      </c>
      <c r="O103" s="704"/>
      <c r="P103" s="696" t="str">
        <f>IF($C103="","",MATCH($C103,Výsledky!$K$8:$K$57,0))</f>
        <v/>
      </c>
    </row>
    <row r="104" spans="1:18" ht="12.75" customHeight="1" x14ac:dyDescent="0.2">
      <c r="A104" s="670"/>
      <c r="B104" s="686"/>
      <c r="C104" s="688"/>
      <c r="D104" s="688" t="str">
        <f>IF(Start!$E$50="","",Start!$E$50)</f>
        <v/>
      </c>
      <c r="E104" s="690" t="str">
        <f>IF(Start!$F$50="","",Start!$F$50)</f>
        <v/>
      </c>
      <c r="F104" s="682"/>
      <c r="G104" s="66" t="str">
        <f>IF($C103="","",'PJ-V'!$O48)</f>
        <v/>
      </c>
      <c r="H104" s="683"/>
      <c r="I104" s="66" t="str">
        <f>IF($C103="","",'DV-V'!$O48)</f>
        <v/>
      </c>
      <c r="J104" s="683"/>
      <c r="K104" s="702"/>
      <c r="L104" s="703"/>
      <c r="M104" s="704"/>
      <c r="N104" s="684"/>
      <c r="O104" s="704"/>
      <c r="P104" s="696"/>
    </row>
    <row r="105" spans="1:18" ht="12.75" customHeight="1" x14ac:dyDescent="0.2">
      <c r="A105" s="670"/>
      <c r="B105" s="671">
        <f>Start!$C51</f>
        <v>45</v>
      </c>
      <c r="C105" s="673" t="str">
        <f>IF(Start!$D51="","",Start!$D51)</f>
        <v/>
      </c>
      <c r="D105" s="673" t="str">
        <f>IF(Start!$E$51="","",Start!$E$51)</f>
        <v/>
      </c>
      <c r="E105" s="675" t="str">
        <f>IF(Start!$F$51="","",Start!$F$51)</f>
        <v/>
      </c>
      <c r="F105" s="680" t="str">
        <f>IF($C105="","",IF(V.l.ZPV!$C$6="","0",IF(ISNA(MATCH($C105,ZPVOblN,0)),COUNTIF(ZPVOblT,".")+1,LOOKUP($C105,ZPVOblN,ZPVOblD))))</f>
        <v/>
      </c>
      <c r="G105" s="192" t="str">
        <f>IF($C105="","",'PJ-V'!$J49)</f>
        <v/>
      </c>
      <c r="H105" s="681" t="str">
        <f>IF($C105="","",LOOKUP($C105,'PJ - P'!$Y$1:$Y$50,'PJ - P'!$Z$1:$Z$50))</f>
        <v/>
      </c>
      <c r="I105" s="192" t="str">
        <f>IF($C105="","",'DV-V'!$J49)</f>
        <v/>
      </c>
      <c r="J105" s="681" t="str">
        <f>IF($C105="","",LOOKUP($C105,'DV - P'!$Y$1:$Y$50,'DV - P'!$Z$1:$Z$50))</f>
        <v/>
      </c>
      <c r="K105" s="691" t="str">
        <f>IF($C105="","",TEST!$F$49)</f>
        <v/>
      </c>
      <c r="L105" s="677" t="str">
        <f>IF($C105="","",TEST!$J$49)</f>
        <v/>
      </c>
      <c r="M105" s="678"/>
      <c r="N105" s="679" t="str">
        <f>IF($C105="","",SUM(F105,H105,J105,L105))</f>
        <v/>
      </c>
      <c r="O105" s="678"/>
      <c r="P105" s="693" t="str">
        <f>IF($C105="","",MATCH($C105,Výsledky!$K$8:$K$57,0))</f>
        <v/>
      </c>
    </row>
    <row r="106" spans="1:18" ht="12.75" customHeight="1" x14ac:dyDescent="0.2">
      <c r="A106" s="670"/>
      <c r="B106" s="672"/>
      <c r="C106" s="674"/>
      <c r="D106" s="674" t="str">
        <f>IF(Start!$E$51="","",Start!$E$51)</f>
        <v/>
      </c>
      <c r="E106" s="676" t="str">
        <f>IF(Start!$F$51="","",Start!$F$51)</f>
        <v/>
      </c>
      <c r="F106" s="680"/>
      <c r="G106" s="192" t="str">
        <f>IF($C105="","",'PJ-V'!$O49)</f>
        <v/>
      </c>
      <c r="H106" s="681"/>
      <c r="I106" s="192" t="str">
        <f>IF($C105="","",'DV-V'!$O49)</f>
        <v/>
      </c>
      <c r="J106" s="681"/>
      <c r="K106" s="692"/>
      <c r="L106" s="677"/>
      <c r="M106" s="678"/>
      <c r="N106" s="679"/>
      <c r="O106" s="678"/>
      <c r="P106" s="693"/>
    </row>
    <row r="107" spans="1:18" ht="12.75" customHeight="1" x14ac:dyDescent="0.2">
      <c r="A107" s="670"/>
      <c r="B107" s="685">
        <f>Start!$C52</f>
        <v>46</v>
      </c>
      <c r="C107" s="687" t="str">
        <f>IF(Start!$D52="","",Start!$D52)</f>
        <v/>
      </c>
      <c r="D107" s="687" t="str">
        <f>IF(Start!$E$52="","",Start!$E$52)</f>
        <v/>
      </c>
      <c r="E107" s="689" t="str">
        <f>IF(Start!$F$52="","",Start!$F$52)</f>
        <v/>
      </c>
      <c r="F107" s="682" t="str">
        <f>IF($C107="","",IF(V.l.ZPV!$C$6="","0",IF(ISNA(MATCH($C107,ZPVOblN,0)),COUNTIF(ZPVOblT,".")+1,LOOKUP($C107,ZPVOblN,ZPVOblD))))</f>
        <v/>
      </c>
      <c r="G107" s="66" t="str">
        <f>IF($C107="","",'PJ-V'!$J50)</f>
        <v/>
      </c>
      <c r="H107" s="683" t="str">
        <f>IF($C107="","",LOOKUP($C107,'PJ - P'!$Y$1:$Y$50,'PJ - P'!$Z$1:$Z$50))</f>
        <v/>
      </c>
      <c r="I107" s="66" t="str">
        <f>IF($C107="","",'DV-V'!$J50)</f>
        <v/>
      </c>
      <c r="J107" s="683" t="str">
        <f>IF($C107="","",LOOKUP($C107,'DV - P'!$Y$1:$Y$50,'DV - P'!$Z$1:$Z$50))</f>
        <v/>
      </c>
      <c r="K107" s="701" t="str">
        <f>IF($C107="","",TEST!$F$50)</f>
        <v/>
      </c>
      <c r="L107" s="703" t="str">
        <f>IF($C107="","",TEST!$J$50)</f>
        <v/>
      </c>
      <c r="M107" s="704"/>
      <c r="N107" s="684" t="str">
        <f>IF($C107="","",SUM(F107,H107,J107,L107))</f>
        <v/>
      </c>
      <c r="O107" s="704"/>
      <c r="P107" s="696" t="str">
        <f>IF($C107="","",MATCH($C107,Výsledky!$K$8:$K$57,0))</f>
        <v/>
      </c>
    </row>
    <row r="108" spans="1:18" ht="12.75" customHeight="1" x14ac:dyDescent="0.2">
      <c r="A108" s="670"/>
      <c r="B108" s="686"/>
      <c r="C108" s="688"/>
      <c r="D108" s="688" t="str">
        <f>IF(Start!$E$52="","",Start!$E$52)</f>
        <v/>
      </c>
      <c r="E108" s="690" t="str">
        <f>IF(Start!$F$52="","",Start!$F$52)</f>
        <v/>
      </c>
      <c r="F108" s="682"/>
      <c r="G108" s="66" t="str">
        <f>IF($C107="","",'PJ-V'!$O50)</f>
        <v/>
      </c>
      <c r="H108" s="683"/>
      <c r="I108" s="66" t="str">
        <f>IF($C107="","",'DV-V'!$O50)</f>
        <v/>
      </c>
      <c r="J108" s="683"/>
      <c r="K108" s="702"/>
      <c r="L108" s="703"/>
      <c r="M108" s="704"/>
      <c r="N108" s="684"/>
      <c r="O108" s="704"/>
      <c r="P108" s="696"/>
    </row>
    <row r="109" spans="1:18" ht="12.75" customHeight="1" x14ac:dyDescent="0.2">
      <c r="A109" s="670"/>
      <c r="B109" s="671">
        <f>Start!$C53</f>
        <v>47</v>
      </c>
      <c r="C109" s="673" t="str">
        <f>IF(Start!$D53="","",Start!$D53)</f>
        <v/>
      </c>
      <c r="D109" s="673" t="str">
        <f>IF(Start!$E$53="","",Start!$E$53)</f>
        <v/>
      </c>
      <c r="E109" s="675" t="str">
        <f>IF(Start!$F$53="","",Start!$F$53)</f>
        <v/>
      </c>
      <c r="F109" s="680" t="str">
        <f>IF($C109="","",IF(V.l.ZPV!$C$6="","0",IF(ISNA(MATCH($C109,ZPVOblN,0)),COUNTIF(ZPVOblT,".")+1,LOOKUP($C109,ZPVOblN,ZPVOblD))))</f>
        <v/>
      </c>
      <c r="G109" s="192" t="str">
        <f>IF($C109="","",'PJ-V'!$J51)</f>
        <v/>
      </c>
      <c r="H109" s="681" t="str">
        <f>IF($C109="","",LOOKUP($C109,'PJ - P'!$Y$1:$Y$50,'PJ - P'!$Z$1:$Z$50))</f>
        <v/>
      </c>
      <c r="I109" s="192" t="str">
        <f>IF($C109="","",'DV-V'!$J51)</f>
        <v/>
      </c>
      <c r="J109" s="681" t="str">
        <f>IF($C109="","",LOOKUP($C109,'DV - P'!$Y$1:$Y$50,'DV - P'!$Z$1:$Z$50))</f>
        <v/>
      </c>
      <c r="K109" s="691" t="str">
        <f>IF($C109="","",TEST!$F$51)</f>
        <v/>
      </c>
      <c r="L109" s="677" t="str">
        <f>IF($C109="","",TEST!$J$51)</f>
        <v/>
      </c>
      <c r="M109" s="678"/>
      <c r="N109" s="679" t="str">
        <f>IF($C109="","",SUM(F109,H109,J109,L109))</f>
        <v/>
      </c>
      <c r="O109" s="678"/>
      <c r="P109" s="693" t="str">
        <f>IF($C109="","",MATCH($C109,Výsledky!$K$8:$K$57,0))</f>
        <v/>
      </c>
    </row>
    <row r="110" spans="1:18" ht="12.75" customHeight="1" x14ac:dyDescent="0.2">
      <c r="A110" s="670"/>
      <c r="B110" s="672"/>
      <c r="C110" s="674"/>
      <c r="D110" s="674" t="str">
        <f>IF(Start!$E$53="","",Start!$E$53)</f>
        <v/>
      </c>
      <c r="E110" s="676" t="str">
        <f>IF(Start!$F$53="","",Start!$F$53)</f>
        <v/>
      </c>
      <c r="F110" s="680"/>
      <c r="G110" s="192" t="str">
        <f>IF($C109="","",'PJ-V'!$O51)</f>
        <v/>
      </c>
      <c r="H110" s="681"/>
      <c r="I110" s="192" t="str">
        <f>IF($C109="","",'DV-V'!$O51)</f>
        <v/>
      </c>
      <c r="J110" s="681"/>
      <c r="K110" s="692"/>
      <c r="L110" s="677"/>
      <c r="M110" s="678"/>
      <c r="N110" s="679"/>
      <c r="O110" s="678"/>
      <c r="P110" s="693"/>
    </row>
    <row r="111" spans="1:18" ht="12.75" customHeight="1" x14ac:dyDescent="0.2">
      <c r="A111" s="670"/>
      <c r="B111" s="685">
        <f>Start!$C54</f>
        <v>48</v>
      </c>
      <c r="C111" s="687" t="str">
        <f>IF(Start!$D54="","",Start!$D54)</f>
        <v/>
      </c>
      <c r="D111" s="687" t="str">
        <f>IF(Start!$E$54="","",Start!$E$54)</f>
        <v/>
      </c>
      <c r="E111" s="689" t="str">
        <f>IF(Start!$F$54="","",Start!$F$54)</f>
        <v/>
      </c>
      <c r="F111" s="682" t="str">
        <f>IF($C111="","",IF(V.l.ZPV!$C$6="","0",IF(ISNA(MATCH($C111,ZPVOblN,0)),COUNTIF(ZPVOblT,".")+1,LOOKUP($C111,ZPVOblN,ZPVOblD))))</f>
        <v/>
      </c>
      <c r="G111" s="66" t="str">
        <f>IF($C111="","",'PJ-V'!$J52)</f>
        <v/>
      </c>
      <c r="H111" s="683" t="str">
        <f>IF($C111="","",LOOKUP($C111,'PJ - P'!$Y$1:$Y$50,'PJ - P'!$Z$1:$Z$50))</f>
        <v/>
      </c>
      <c r="I111" s="66" t="str">
        <f>IF($C111="","",'DV-V'!$J52)</f>
        <v/>
      </c>
      <c r="J111" s="683" t="str">
        <f>IF($C111="","",LOOKUP($C111,'DV - P'!$Y$1:$Y$50,'DV - P'!$Z$1:$Z$50))</f>
        <v/>
      </c>
      <c r="K111" s="701" t="str">
        <f>IF($C111="","",TEST!$F$52)</f>
        <v/>
      </c>
      <c r="L111" s="703" t="str">
        <f>IF($C111="","",TEST!$J$52)</f>
        <v/>
      </c>
      <c r="M111" s="704"/>
      <c r="N111" s="684" t="str">
        <f>IF($C111="","",SUM(F111,H111,J111,L111))</f>
        <v/>
      </c>
      <c r="O111" s="704"/>
      <c r="P111" s="696" t="str">
        <f>IF($C111="","",MATCH($C111,Výsledky!$K$8:$K$57,0))</f>
        <v/>
      </c>
    </row>
    <row r="112" spans="1:18" ht="12.75" customHeight="1" x14ac:dyDescent="0.2">
      <c r="A112" s="670"/>
      <c r="B112" s="686"/>
      <c r="C112" s="688"/>
      <c r="D112" s="688" t="str">
        <f>IF(Start!$E$54="","",Start!$E$54)</f>
        <v/>
      </c>
      <c r="E112" s="690" t="str">
        <f>IF(Start!$F$54="","",Start!$F$54)</f>
        <v/>
      </c>
      <c r="F112" s="682"/>
      <c r="G112" s="66" t="str">
        <f>IF($C111="","",'PJ-V'!$O52)</f>
        <v/>
      </c>
      <c r="H112" s="683"/>
      <c r="I112" s="66" t="str">
        <f>IF($C111="","",'DV-V'!$O52)</f>
        <v/>
      </c>
      <c r="J112" s="683"/>
      <c r="K112" s="702"/>
      <c r="L112" s="703"/>
      <c r="M112" s="704"/>
      <c r="N112" s="684"/>
      <c r="O112" s="704"/>
      <c r="P112" s="696"/>
    </row>
    <row r="113" spans="1:16" ht="12.75" customHeight="1" x14ac:dyDescent="0.2">
      <c r="A113" s="670"/>
      <c r="B113" s="671">
        <f>Start!$C55</f>
        <v>49</v>
      </c>
      <c r="C113" s="673" t="str">
        <f>IF(Start!$D55="","",Start!$D55)</f>
        <v/>
      </c>
      <c r="D113" s="673" t="str">
        <f>IF(Start!$E$55="","",Start!$E$55)</f>
        <v/>
      </c>
      <c r="E113" s="675" t="str">
        <f>IF(Start!$F$55="","",Start!$F$55)</f>
        <v/>
      </c>
      <c r="F113" s="680" t="str">
        <f>IF($C113="","",IF(V.l.ZPV!$C$6="","0",IF(ISNA(MATCH($C113,ZPVOblN,0)),COUNTIF(ZPVOblT,".")+1,LOOKUP($C113,ZPVOblN,ZPVOblD))))</f>
        <v/>
      </c>
      <c r="G113" s="192" t="str">
        <f>IF($C113="","",'PJ-V'!$J53)</f>
        <v/>
      </c>
      <c r="H113" s="681" t="str">
        <f>IF($C113="","",LOOKUP($C113,'PJ - P'!$Y$1:$Y$50,'PJ - P'!$Z$1:$Z$50))</f>
        <v/>
      </c>
      <c r="I113" s="192" t="str">
        <f>IF($C113="","",'DV-V'!$J53)</f>
        <v/>
      </c>
      <c r="J113" s="681" t="str">
        <f>IF($C113="","",LOOKUP($C113,'DV - P'!$Y$1:$Y$50,'DV - P'!$Z$1:$Z$50))</f>
        <v/>
      </c>
      <c r="K113" s="691" t="str">
        <f>IF($C113="","",TEST!$F$53)</f>
        <v/>
      </c>
      <c r="L113" s="677" t="str">
        <f>IF($C113="","",TEST!$J$53)</f>
        <v/>
      </c>
      <c r="M113" s="678"/>
      <c r="N113" s="679" t="str">
        <f>IF($C113="","",SUM(F113,H113,J113,L113))</f>
        <v/>
      </c>
      <c r="O113" s="678"/>
      <c r="P113" s="693" t="str">
        <f>IF($C113="","",MATCH($C113,Výsledky!$K$8:$K$57,0))</f>
        <v/>
      </c>
    </row>
    <row r="114" spans="1:16" ht="12.75" customHeight="1" x14ac:dyDescent="0.2">
      <c r="A114" s="670"/>
      <c r="B114" s="672"/>
      <c r="C114" s="674"/>
      <c r="D114" s="674" t="str">
        <f>IF(Start!$E$55="","",Start!$E$55)</f>
        <v/>
      </c>
      <c r="E114" s="676" t="str">
        <f>IF(Start!$F$55="","",Start!$F$55)</f>
        <v/>
      </c>
      <c r="F114" s="680"/>
      <c r="G114" s="192" t="str">
        <f>IF($C113="","",'PJ-V'!$O53)</f>
        <v/>
      </c>
      <c r="H114" s="681"/>
      <c r="I114" s="192" t="str">
        <f>IF($C113="","",'DV-V'!$O53)</f>
        <v/>
      </c>
      <c r="J114" s="681"/>
      <c r="K114" s="692"/>
      <c r="L114" s="677"/>
      <c r="M114" s="678"/>
      <c r="N114" s="679"/>
      <c r="O114" s="678"/>
      <c r="P114" s="693"/>
    </row>
    <row r="115" spans="1:16" ht="12.75" customHeight="1" x14ac:dyDescent="0.2">
      <c r="A115" s="670"/>
      <c r="B115" s="685">
        <f>Start!$C56</f>
        <v>50</v>
      </c>
      <c r="C115" s="687" t="str">
        <f>IF(Start!$D56="","",Start!$D56)</f>
        <v/>
      </c>
      <c r="D115" s="687" t="str">
        <f>IF(Start!$E$56="","",Start!$E$56)</f>
        <v/>
      </c>
      <c r="E115" s="689" t="str">
        <f>IF(Start!$F$56="","",Start!$F$56)</f>
        <v/>
      </c>
      <c r="F115" s="682" t="str">
        <f>IF($C115="","",IF(V.l.ZPV!$C$6="","0",IF(ISNA(MATCH($C115,ZPVOblN,0)),COUNTIF(ZPVOblT,".")+1,LOOKUP($C115,ZPVOblN,ZPVOblD))))</f>
        <v/>
      </c>
      <c r="G115" s="66" t="str">
        <f>IF($C115="","",'PJ-V'!$J54)</f>
        <v/>
      </c>
      <c r="H115" s="683" t="str">
        <f>IF($C115="","",LOOKUP($C115,'PJ - P'!$Y$1:$Y$50,'PJ - P'!$Z$1:$Z$50))</f>
        <v/>
      </c>
      <c r="I115" s="66" t="str">
        <f>IF($C115="","",'DV-V'!$J54)</f>
        <v/>
      </c>
      <c r="J115" s="683" t="str">
        <f>IF($C115="","",LOOKUP($C115,'DV - P'!$Y$1:$Y$50,'DV - P'!$Z$1:$Z$50))</f>
        <v/>
      </c>
      <c r="K115" s="701" t="str">
        <f>IF($C115="","",TEST!$F$54)</f>
        <v/>
      </c>
      <c r="L115" s="703" t="str">
        <f>IF($C115="","",TEST!$J$54)</f>
        <v/>
      </c>
      <c r="M115" s="704"/>
      <c r="N115" s="684" t="str">
        <f>IF($C115="","",SUM(F115,H115,J115,L115))</f>
        <v/>
      </c>
      <c r="O115" s="704"/>
      <c r="P115" s="696" t="str">
        <f>IF($C115="","",MATCH($C115,Výsledky!$K$8:$K$57,0))</f>
        <v/>
      </c>
    </row>
    <row r="116" spans="1:16" ht="12.75" customHeight="1" thickBot="1" x14ac:dyDescent="0.25">
      <c r="A116" s="670"/>
      <c r="B116" s="735"/>
      <c r="C116" s="736"/>
      <c r="D116" s="736" t="str">
        <f>IF(Start!$E$56="","",Start!$E$56)</f>
        <v/>
      </c>
      <c r="E116" s="737" t="str">
        <f>IF(Start!$F$56="","",Start!$F$56)</f>
        <v/>
      </c>
      <c r="F116" s="738"/>
      <c r="G116" s="563" t="str">
        <f>IF($C115="","",'PJ-V'!$O54)</f>
        <v/>
      </c>
      <c r="H116" s="721"/>
      <c r="I116" s="563" t="str">
        <f>IF($C115="","",'DV-V'!$O54)</f>
        <v/>
      </c>
      <c r="J116" s="721"/>
      <c r="K116" s="707"/>
      <c r="L116" s="741"/>
      <c r="M116" s="726"/>
      <c r="N116" s="718"/>
      <c r="O116" s="726"/>
      <c r="P116" s="740"/>
    </row>
  </sheetData>
  <sheetProtection password="CDBE" sheet="1" objects="1" scenarios="1"/>
  <customSheetViews>
    <customSheetView guid="{B63A9C9F-CFE4-40C9-8381-5421B247D702}" showGridLines="0" showRowCol="0" outlineSymbols="0" showRuler="0">
      <pageMargins left="0.19685039370078741" right="0.19685039370078741" top="0.19685039370078741" bottom="0.19685039370078741" header="0" footer="0"/>
      <printOptions horizontalCentered="1" verticalCentered="1"/>
      <pageSetup paperSize="9" orientation="landscape" r:id="rId1"/>
      <headerFooter alignWithMargins="0"/>
    </customSheetView>
  </customSheetViews>
  <mergeCells count="744">
    <mergeCell ref="A101:A102"/>
    <mergeCell ref="B101:B102"/>
    <mergeCell ref="C101:C102"/>
    <mergeCell ref="D101:D102"/>
    <mergeCell ref="P67:P68"/>
    <mergeCell ref="K67:K68"/>
    <mergeCell ref="L67:L68"/>
    <mergeCell ref="M67:M68"/>
    <mergeCell ref="N67:N68"/>
    <mergeCell ref="P99:P100"/>
    <mergeCell ref="K101:K102"/>
    <mergeCell ref="E101:E102"/>
    <mergeCell ref="F101:F102"/>
    <mergeCell ref="H101:H102"/>
    <mergeCell ref="J101:J102"/>
    <mergeCell ref="A67:A68"/>
    <mergeCell ref="B67:B68"/>
    <mergeCell ref="C67:C68"/>
    <mergeCell ref="D67:D68"/>
    <mergeCell ref="O67:O68"/>
    <mergeCell ref="E67:E68"/>
    <mergeCell ref="L101:L102"/>
    <mergeCell ref="M101:M102"/>
    <mergeCell ref="N101:N102"/>
    <mergeCell ref="M45:M46"/>
    <mergeCell ref="P115:P116"/>
    <mergeCell ref="F41:F42"/>
    <mergeCell ref="H41:H42"/>
    <mergeCell ref="O41:O42"/>
    <mergeCell ref="F43:F44"/>
    <mergeCell ref="J43:J44"/>
    <mergeCell ref="K43:K44"/>
    <mergeCell ref="L43:L44"/>
    <mergeCell ref="O45:O46"/>
    <mergeCell ref="F103:F104"/>
    <mergeCell ref="H103:H104"/>
    <mergeCell ref="J103:J104"/>
    <mergeCell ref="L115:L116"/>
    <mergeCell ref="M115:M116"/>
    <mergeCell ref="N115:N116"/>
    <mergeCell ref="O113:O114"/>
    <mergeCell ref="L113:L114"/>
    <mergeCell ref="M113:M114"/>
    <mergeCell ref="N113:N114"/>
    <mergeCell ref="O111:O112"/>
    <mergeCell ref="N45:N46"/>
    <mergeCell ref="O115:O116"/>
    <mergeCell ref="B115:B116"/>
    <mergeCell ref="C115:C116"/>
    <mergeCell ref="D115:D116"/>
    <mergeCell ref="E115:E116"/>
    <mergeCell ref="F115:F116"/>
    <mergeCell ref="H115:H116"/>
    <mergeCell ref="J115:J116"/>
    <mergeCell ref="L111:L112"/>
    <mergeCell ref="L45:L46"/>
    <mergeCell ref="M111:M112"/>
    <mergeCell ref="N111:N112"/>
    <mergeCell ref="K113:K114"/>
    <mergeCell ref="K115:K116"/>
    <mergeCell ref="P111:P112"/>
    <mergeCell ref="A113:A114"/>
    <mergeCell ref="B113:B114"/>
    <mergeCell ref="C113:C114"/>
    <mergeCell ref="D113:D114"/>
    <mergeCell ref="E113:E114"/>
    <mergeCell ref="F113:F114"/>
    <mergeCell ref="H113:H114"/>
    <mergeCell ref="J113:J114"/>
    <mergeCell ref="K111:K112"/>
    <mergeCell ref="P113:P114"/>
    <mergeCell ref="A111:A112"/>
    <mergeCell ref="B111:B112"/>
    <mergeCell ref="C111:C112"/>
    <mergeCell ref="D111:D112"/>
    <mergeCell ref="E111:E112"/>
    <mergeCell ref="F111:F112"/>
    <mergeCell ref="H111:H112"/>
    <mergeCell ref="J111:J112"/>
    <mergeCell ref="A115:A116"/>
    <mergeCell ref="O101:O102"/>
    <mergeCell ref="P101:P102"/>
    <mergeCell ref="L99:L100"/>
    <mergeCell ref="M99:M100"/>
    <mergeCell ref="N99:N100"/>
    <mergeCell ref="J109:J110"/>
    <mergeCell ref="O99:O100"/>
    <mergeCell ref="K99:K100"/>
    <mergeCell ref="K103:K104"/>
    <mergeCell ref="L103:L104"/>
    <mergeCell ref="M103:M104"/>
    <mergeCell ref="N103:N104"/>
    <mergeCell ref="O103:O104"/>
    <mergeCell ref="K107:K108"/>
    <mergeCell ref="L107:L108"/>
    <mergeCell ref="P105:P106"/>
    <mergeCell ref="P109:P110"/>
    <mergeCell ref="M107:M108"/>
    <mergeCell ref="O109:O110"/>
    <mergeCell ref="K109:K110"/>
    <mergeCell ref="L109:L110"/>
    <mergeCell ref="M109:M110"/>
    <mergeCell ref="O107:O108"/>
    <mergeCell ref="P107:P108"/>
    <mergeCell ref="N97:N98"/>
    <mergeCell ref="O97:O98"/>
    <mergeCell ref="P97:P98"/>
    <mergeCell ref="A99:A100"/>
    <mergeCell ref="B99:B100"/>
    <mergeCell ref="C99:C100"/>
    <mergeCell ref="D99:D100"/>
    <mergeCell ref="E99:E100"/>
    <mergeCell ref="F99:F100"/>
    <mergeCell ref="H99:H100"/>
    <mergeCell ref="J99:J100"/>
    <mergeCell ref="H97:H98"/>
    <mergeCell ref="J97:J98"/>
    <mergeCell ref="A97:A98"/>
    <mergeCell ref="B97:B98"/>
    <mergeCell ref="C97:C98"/>
    <mergeCell ref="D97:D98"/>
    <mergeCell ref="E97:E98"/>
    <mergeCell ref="F97:F98"/>
    <mergeCell ref="K97:K98"/>
    <mergeCell ref="L97:L98"/>
    <mergeCell ref="M97:M98"/>
    <mergeCell ref="O93:O94"/>
    <mergeCell ref="P93:P94"/>
    <mergeCell ref="A95:A96"/>
    <mergeCell ref="B95:B96"/>
    <mergeCell ref="C95:C96"/>
    <mergeCell ref="D95:D96"/>
    <mergeCell ref="E95:E96"/>
    <mergeCell ref="F95:F96"/>
    <mergeCell ref="H95:H96"/>
    <mergeCell ref="J95:J96"/>
    <mergeCell ref="O95:O96"/>
    <mergeCell ref="P95:P96"/>
    <mergeCell ref="H93:H94"/>
    <mergeCell ref="J93:J94"/>
    <mergeCell ref="K95:K96"/>
    <mergeCell ref="L95:L96"/>
    <mergeCell ref="M95:M96"/>
    <mergeCell ref="N95:N96"/>
    <mergeCell ref="A93:A94"/>
    <mergeCell ref="B93:B94"/>
    <mergeCell ref="C93:C94"/>
    <mergeCell ref="D93:D94"/>
    <mergeCell ref="E93:E94"/>
    <mergeCell ref="O89:O90"/>
    <mergeCell ref="P89:P90"/>
    <mergeCell ref="A91:A92"/>
    <mergeCell ref="B91:B92"/>
    <mergeCell ref="C91:C92"/>
    <mergeCell ref="D91:D92"/>
    <mergeCell ref="E91:E92"/>
    <mergeCell ref="F91:F92"/>
    <mergeCell ref="H91:H92"/>
    <mergeCell ref="J91:J92"/>
    <mergeCell ref="O91:O92"/>
    <mergeCell ref="P91:P92"/>
    <mergeCell ref="H89:H90"/>
    <mergeCell ref="J89:J90"/>
    <mergeCell ref="K91:K92"/>
    <mergeCell ref="L91:L92"/>
    <mergeCell ref="M91:M92"/>
    <mergeCell ref="N91:N92"/>
    <mergeCell ref="A89:A90"/>
    <mergeCell ref="K89:K90"/>
    <mergeCell ref="L89:L90"/>
    <mergeCell ref="M89:M90"/>
    <mergeCell ref="N85:N86"/>
    <mergeCell ref="K85:K86"/>
    <mergeCell ref="L85:L86"/>
    <mergeCell ref="M85:M86"/>
    <mergeCell ref="F93:F94"/>
    <mergeCell ref="K93:K94"/>
    <mergeCell ref="L93:L94"/>
    <mergeCell ref="M93:M94"/>
    <mergeCell ref="N89:N90"/>
    <mergeCell ref="N93:N94"/>
    <mergeCell ref="O85:O86"/>
    <mergeCell ref="P85:P86"/>
    <mergeCell ref="A87:A88"/>
    <mergeCell ref="B87:B88"/>
    <mergeCell ref="C87:C88"/>
    <mergeCell ref="D87:D88"/>
    <mergeCell ref="E87:E88"/>
    <mergeCell ref="F87:F88"/>
    <mergeCell ref="H87:H88"/>
    <mergeCell ref="J87:J88"/>
    <mergeCell ref="O87:O88"/>
    <mergeCell ref="P87:P88"/>
    <mergeCell ref="H85:H86"/>
    <mergeCell ref="J85:J86"/>
    <mergeCell ref="K87:K88"/>
    <mergeCell ref="L87:L88"/>
    <mergeCell ref="M87:M88"/>
    <mergeCell ref="N87:N88"/>
    <mergeCell ref="A85:A86"/>
    <mergeCell ref="B85:B86"/>
    <mergeCell ref="C85:C86"/>
    <mergeCell ref="D85:D86"/>
    <mergeCell ref="E85:E86"/>
    <mergeCell ref="F85:F86"/>
    <mergeCell ref="O81:O82"/>
    <mergeCell ref="P81:P82"/>
    <mergeCell ref="A83:A84"/>
    <mergeCell ref="B83:B84"/>
    <mergeCell ref="C83:C84"/>
    <mergeCell ref="D83:D84"/>
    <mergeCell ref="E83:E84"/>
    <mergeCell ref="F83:F84"/>
    <mergeCell ref="H83:H84"/>
    <mergeCell ref="J83:J84"/>
    <mergeCell ref="O83:O84"/>
    <mergeCell ref="P83:P84"/>
    <mergeCell ref="H81:H82"/>
    <mergeCell ref="J81:J82"/>
    <mergeCell ref="K83:K84"/>
    <mergeCell ref="L83:L84"/>
    <mergeCell ref="M83:M84"/>
    <mergeCell ref="N83:N84"/>
    <mergeCell ref="L81:L82"/>
    <mergeCell ref="M81:M82"/>
    <mergeCell ref="N81:N82"/>
    <mergeCell ref="A79:A80"/>
    <mergeCell ref="B79:B80"/>
    <mergeCell ref="C79:C80"/>
    <mergeCell ref="D79:D80"/>
    <mergeCell ref="E79:E80"/>
    <mergeCell ref="F79:F80"/>
    <mergeCell ref="O79:O80"/>
    <mergeCell ref="J77:J78"/>
    <mergeCell ref="N77:N78"/>
    <mergeCell ref="N73:N74"/>
    <mergeCell ref="O75:O76"/>
    <mergeCell ref="O77:O78"/>
    <mergeCell ref="P77:P78"/>
    <mergeCell ref="J73:J74"/>
    <mergeCell ref="A77:A78"/>
    <mergeCell ref="K79:K80"/>
    <mergeCell ref="L79:L80"/>
    <mergeCell ref="M79:M80"/>
    <mergeCell ref="N79:N80"/>
    <mergeCell ref="E9:E10"/>
    <mergeCell ref="N6:N8"/>
    <mergeCell ref="K5:L5"/>
    <mergeCell ref="N9:N10"/>
    <mergeCell ref="G6:H6"/>
    <mergeCell ref="H9:H10"/>
    <mergeCell ref="B77:B78"/>
    <mergeCell ref="C77:C78"/>
    <mergeCell ref="D77:D78"/>
    <mergeCell ref="E77:E78"/>
    <mergeCell ref="F77:F78"/>
    <mergeCell ref="K77:K78"/>
    <mergeCell ref="L77:L78"/>
    <mergeCell ref="M77:M78"/>
    <mergeCell ref="K11:K12"/>
    <mergeCell ref="K13:K14"/>
    <mergeCell ref="K15:K16"/>
    <mergeCell ref="J45:J46"/>
    <mergeCell ref="H33:H34"/>
    <mergeCell ref="J33:J34"/>
    <mergeCell ref="J35:J36"/>
    <mergeCell ref="H37:H38"/>
    <mergeCell ref="J37:J38"/>
    <mergeCell ref="H75:H76"/>
    <mergeCell ref="P49:P50"/>
    <mergeCell ref="P43:P44"/>
    <mergeCell ref="P35:P36"/>
    <mergeCell ref="P39:P40"/>
    <mergeCell ref="P41:P42"/>
    <mergeCell ref="P51:P52"/>
    <mergeCell ref="P45:P46"/>
    <mergeCell ref="K65:K66"/>
    <mergeCell ref="P53:P54"/>
    <mergeCell ref="P55:P56"/>
    <mergeCell ref="P57:P58"/>
    <mergeCell ref="L57:L58"/>
    <mergeCell ref="N55:N56"/>
    <mergeCell ref="K47:K48"/>
    <mergeCell ref="K49:K50"/>
    <mergeCell ref="K39:K40"/>
    <mergeCell ref="L39:L40"/>
    <mergeCell ref="N39:N40"/>
    <mergeCell ref="O43:O44"/>
    <mergeCell ref="L55:L56"/>
    <mergeCell ref="M43:M44"/>
    <mergeCell ref="M37:M38"/>
    <mergeCell ref="M39:M40"/>
    <mergeCell ref="K45:K46"/>
    <mergeCell ref="E43:E44"/>
    <mergeCell ref="B64:B66"/>
    <mergeCell ref="C64:C66"/>
    <mergeCell ref="H65:H66"/>
    <mergeCell ref="F65:F66"/>
    <mergeCell ref="D64:D66"/>
    <mergeCell ref="E64:E66"/>
    <mergeCell ref="G64:H64"/>
    <mergeCell ref="E47:E48"/>
    <mergeCell ref="D47:D48"/>
    <mergeCell ref="H47:H48"/>
    <mergeCell ref="F47:F48"/>
    <mergeCell ref="F45:F46"/>
    <mergeCell ref="D43:D44"/>
    <mergeCell ref="D45:D46"/>
    <mergeCell ref="H45:H46"/>
    <mergeCell ref="H43:H44"/>
    <mergeCell ref="E45:E46"/>
    <mergeCell ref="A57:A58"/>
    <mergeCell ref="B57:B58"/>
    <mergeCell ref="C57:C58"/>
    <mergeCell ref="H57:H58"/>
    <mergeCell ref="E57:E58"/>
    <mergeCell ref="A55:A56"/>
    <mergeCell ref="B55:B56"/>
    <mergeCell ref="C55:C56"/>
    <mergeCell ref="H55:H56"/>
    <mergeCell ref="E55:E56"/>
    <mergeCell ref="D57:D58"/>
    <mergeCell ref="F57:F58"/>
    <mergeCell ref="F55:F56"/>
    <mergeCell ref="D55:D56"/>
    <mergeCell ref="A49:A50"/>
    <mergeCell ref="H53:H54"/>
    <mergeCell ref="F53:F54"/>
    <mergeCell ref="D53:D54"/>
    <mergeCell ref="E53:E54"/>
    <mergeCell ref="E49:E50"/>
    <mergeCell ref="A53:A54"/>
    <mergeCell ref="B53:B54"/>
    <mergeCell ref="E51:E52"/>
    <mergeCell ref="D51:D52"/>
    <mergeCell ref="D49:D50"/>
    <mergeCell ref="C53:C54"/>
    <mergeCell ref="A51:A52"/>
    <mergeCell ref="C49:C50"/>
    <mergeCell ref="B51:B52"/>
    <mergeCell ref="C51:C52"/>
    <mergeCell ref="B49:B50"/>
    <mergeCell ref="H51:H52"/>
    <mergeCell ref="F51:F52"/>
    <mergeCell ref="H49:H50"/>
    <mergeCell ref="F49:F50"/>
    <mergeCell ref="A47:A48"/>
    <mergeCell ref="B47:B48"/>
    <mergeCell ref="C47:C48"/>
    <mergeCell ref="A43:A44"/>
    <mergeCell ref="B43:B44"/>
    <mergeCell ref="C43:C44"/>
    <mergeCell ref="A45:A46"/>
    <mergeCell ref="B45:B46"/>
    <mergeCell ref="C45:C46"/>
    <mergeCell ref="A11:A12"/>
    <mergeCell ref="B11:B12"/>
    <mergeCell ref="C11:C12"/>
    <mergeCell ref="B17:B18"/>
    <mergeCell ref="C17:C18"/>
    <mergeCell ref="A13:A14"/>
    <mergeCell ref="B13:B14"/>
    <mergeCell ref="A15:A16"/>
    <mergeCell ref="J11:J12"/>
    <mergeCell ref="J15:J16"/>
    <mergeCell ref="H15:H16"/>
    <mergeCell ref="J13:J14"/>
    <mergeCell ref="H13:H14"/>
    <mergeCell ref="D13:D14"/>
    <mergeCell ref="C13:C14"/>
    <mergeCell ref="D15:D16"/>
    <mergeCell ref="J17:J18"/>
    <mergeCell ref="D17:D18"/>
    <mergeCell ref="F13:F14"/>
    <mergeCell ref="F11:F12"/>
    <mergeCell ref="E11:E12"/>
    <mergeCell ref="E13:E14"/>
    <mergeCell ref="H11:H12"/>
    <mergeCell ref="E15:E16"/>
    <mergeCell ref="A9:A10"/>
    <mergeCell ref="B9:B10"/>
    <mergeCell ref="C9:C10"/>
    <mergeCell ref="A17:A18"/>
    <mergeCell ref="B15:B16"/>
    <mergeCell ref="C15:C16"/>
    <mergeCell ref="D11:D12"/>
    <mergeCell ref="N51:N52"/>
    <mergeCell ref="N11:N12"/>
    <mergeCell ref="N13:N14"/>
    <mergeCell ref="N47:N48"/>
    <mergeCell ref="N15:N16"/>
    <mergeCell ref="N21:N22"/>
    <mergeCell ref="N23:N24"/>
    <mergeCell ref="N35:N36"/>
    <mergeCell ref="N17:N18"/>
    <mergeCell ref="N37:N38"/>
    <mergeCell ref="N49:N50"/>
    <mergeCell ref="F19:F20"/>
    <mergeCell ref="H19:H20"/>
    <mergeCell ref="J19:J20"/>
    <mergeCell ref="F21:F22"/>
    <mergeCell ref="J21:J22"/>
    <mergeCell ref="F27:F28"/>
    <mergeCell ref="A19:A20"/>
    <mergeCell ref="B19:B20"/>
    <mergeCell ref="C19:C20"/>
    <mergeCell ref="E19:E20"/>
    <mergeCell ref="B21:B22"/>
    <mergeCell ref="C21:C22"/>
    <mergeCell ref="E21:E22"/>
    <mergeCell ref="A21:A22"/>
    <mergeCell ref="K19:K20"/>
    <mergeCell ref="D19:D20"/>
    <mergeCell ref="D21:D22"/>
    <mergeCell ref="K21:K22"/>
    <mergeCell ref="H21:H22"/>
    <mergeCell ref="A23:A24"/>
    <mergeCell ref="B23:B24"/>
    <mergeCell ref="C23:C24"/>
    <mergeCell ref="E23:E24"/>
    <mergeCell ref="A25:A26"/>
    <mergeCell ref="H27:H28"/>
    <mergeCell ref="J27:J28"/>
    <mergeCell ref="J23:J24"/>
    <mergeCell ref="D23:D24"/>
    <mergeCell ref="D25:D26"/>
    <mergeCell ref="C25:C26"/>
    <mergeCell ref="F23:F24"/>
    <mergeCell ref="H23:H24"/>
    <mergeCell ref="F25:F26"/>
    <mergeCell ref="H25:H26"/>
    <mergeCell ref="E25:E26"/>
    <mergeCell ref="E27:E28"/>
    <mergeCell ref="N43:N44"/>
    <mergeCell ref="N33:N34"/>
    <mergeCell ref="N29:N30"/>
    <mergeCell ref="N27:N28"/>
    <mergeCell ref="N25:N26"/>
    <mergeCell ref="M15:M16"/>
    <mergeCell ref="N31:N32"/>
    <mergeCell ref="P37:P38"/>
    <mergeCell ref="D27:D28"/>
    <mergeCell ref="K23:K24"/>
    <mergeCell ref="J25:J26"/>
    <mergeCell ref="K25:K26"/>
    <mergeCell ref="K27:K28"/>
    <mergeCell ref="L25:L26"/>
    <mergeCell ref="L35:L36"/>
    <mergeCell ref="H17:H18"/>
    <mergeCell ref="F17:F18"/>
    <mergeCell ref="E17:E18"/>
    <mergeCell ref="F15:F16"/>
    <mergeCell ref="F33:F34"/>
    <mergeCell ref="H31:H32"/>
    <mergeCell ref="E33:E34"/>
    <mergeCell ref="J31:J32"/>
    <mergeCell ref="K31:K32"/>
    <mergeCell ref="P21:P22"/>
    <mergeCell ref="L33:L34"/>
    <mergeCell ref="P23:P24"/>
    <mergeCell ref="P9:P10"/>
    <mergeCell ref="P11:P12"/>
    <mergeCell ref="P13:P14"/>
    <mergeCell ref="L9:L10"/>
    <mergeCell ref="P31:P32"/>
    <mergeCell ref="P33:P34"/>
    <mergeCell ref="M13:M14"/>
    <mergeCell ref="M17:M18"/>
    <mergeCell ref="P25:P26"/>
    <mergeCell ref="P27:P28"/>
    <mergeCell ref="P29:P30"/>
    <mergeCell ref="L29:L30"/>
    <mergeCell ref="O15:O16"/>
    <mergeCell ref="O13:O14"/>
    <mergeCell ref="O17:O18"/>
    <mergeCell ref="L11:L12"/>
    <mergeCell ref="L13:L14"/>
    <mergeCell ref="P15:P16"/>
    <mergeCell ref="P17:P18"/>
    <mergeCell ref="P19:P20"/>
    <mergeCell ref="L23:L24"/>
    <mergeCell ref="L17:L18"/>
    <mergeCell ref="L19:L20"/>
    <mergeCell ref="B1:P1"/>
    <mergeCell ref="M9:M10"/>
    <mergeCell ref="M7:M8"/>
    <mergeCell ref="O7:O8"/>
    <mergeCell ref="O9:O10"/>
    <mergeCell ref="J9:J10"/>
    <mergeCell ref="F7:F8"/>
    <mergeCell ref="G5:H5"/>
    <mergeCell ref="I5:J5"/>
    <mergeCell ref="K7:K8"/>
    <mergeCell ref="P6:P8"/>
    <mergeCell ref="B6:B8"/>
    <mergeCell ref="C6:C8"/>
    <mergeCell ref="L7:L8"/>
    <mergeCell ref="F9:F10"/>
    <mergeCell ref="H7:H8"/>
    <mergeCell ref="J7:J8"/>
    <mergeCell ref="I6:J6"/>
    <mergeCell ref="E6:E8"/>
    <mergeCell ref="K6:L6"/>
    <mergeCell ref="K17:K18"/>
    <mergeCell ref="D9:D10"/>
    <mergeCell ref="K9:K10"/>
    <mergeCell ref="C3:G3"/>
    <mergeCell ref="H3:N3"/>
    <mergeCell ref="D6:D8"/>
    <mergeCell ref="M51:M52"/>
    <mergeCell ref="M55:M56"/>
    <mergeCell ref="M57:M58"/>
    <mergeCell ref="M53:M54"/>
    <mergeCell ref="O49:O50"/>
    <mergeCell ref="O47:O48"/>
    <mergeCell ref="N53:N54"/>
    <mergeCell ref="O53:O54"/>
    <mergeCell ref="O51:O52"/>
    <mergeCell ref="M47:M48"/>
    <mergeCell ref="M49:M50"/>
    <mergeCell ref="O57:O58"/>
    <mergeCell ref="O55:O56"/>
    <mergeCell ref="O35:O36"/>
    <mergeCell ref="K33:K34"/>
    <mergeCell ref="M29:M30"/>
    <mergeCell ref="M31:M32"/>
    <mergeCell ref="M33:M34"/>
    <mergeCell ref="K35:K36"/>
    <mergeCell ref="M25:M26"/>
    <mergeCell ref="M35:M36"/>
    <mergeCell ref="A33:A34"/>
    <mergeCell ref="B33:B34"/>
    <mergeCell ref="C33:C34"/>
    <mergeCell ref="D33:D34"/>
    <mergeCell ref="O11:O12"/>
    <mergeCell ref="O21:O22"/>
    <mergeCell ref="O33:O34"/>
    <mergeCell ref="O31:O32"/>
    <mergeCell ref="O29:O30"/>
    <mergeCell ref="O25:O26"/>
    <mergeCell ref="O23:O24"/>
    <mergeCell ref="O19:O20"/>
    <mergeCell ref="L27:L28"/>
    <mergeCell ref="L21:L22"/>
    <mergeCell ref="M27:M28"/>
    <mergeCell ref="N19:N20"/>
    <mergeCell ref="O27:O28"/>
    <mergeCell ref="M11:M12"/>
    <mergeCell ref="M19:M20"/>
    <mergeCell ref="M21:M22"/>
    <mergeCell ref="M23:M24"/>
    <mergeCell ref="L15:L16"/>
    <mergeCell ref="L31:L32"/>
    <mergeCell ref="B25:B26"/>
    <mergeCell ref="A27:A28"/>
    <mergeCell ref="B27:B28"/>
    <mergeCell ref="C27:C28"/>
    <mergeCell ref="A35:A36"/>
    <mergeCell ref="B35:B36"/>
    <mergeCell ref="C35:C36"/>
    <mergeCell ref="D35:D36"/>
    <mergeCell ref="E35:E36"/>
    <mergeCell ref="E31:E32"/>
    <mergeCell ref="E29:E30"/>
    <mergeCell ref="F37:F38"/>
    <mergeCell ref="K37:K38"/>
    <mergeCell ref="L37:L38"/>
    <mergeCell ref="J39:J40"/>
    <mergeCell ref="A31:A32"/>
    <mergeCell ref="B31:B32"/>
    <mergeCell ref="C31:C32"/>
    <mergeCell ref="D31:D32"/>
    <mergeCell ref="A29:A30"/>
    <mergeCell ref="B29:B30"/>
    <mergeCell ref="C29:C30"/>
    <mergeCell ref="D29:D30"/>
    <mergeCell ref="F35:F36"/>
    <mergeCell ref="H35:H36"/>
    <mergeCell ref="F29:F30"/>
    <mergeCell ref="H29:H30"/>
    <mergeCell ref="J29:J30"/>
    <mergeCell ref="F31:F32"/>
    <mergeCell ref="K29:K30"/>
    <mergeCell ref="A41:A42"/>
    <mergeCell ref="B41:B42"/>
    <mergeCell ref="C41:C42"/>
    <mergeCell ref="D41:D42"/>
    <mergeCell ref="E41:E42"/>
    <mergeCell ref="N41:N42"/>
    <mergeCell ref="K41:K42"/>
    <mergeCell ref="M41:M42"/>
    <mergeCell ref="O37:O38"/>
    <mergeCell ref="J41:J42"/>
    <mergeCell ref="L41:L42"/>
    <mergeCell ref="A39:A40"/>
    <mergeCell ref="B39:B40"/>
    <mergeCell ref="C39:C40"/>
    <mergeCell ref="D39:D40"/>
    <mergeCell ref="E39:E40"/>
    <mergeCell ref="F39:F40"/>
    <mergeCell ref="H39:H40"/>
    <mergeCell ref="O39:O40"/>
    <mergeCell ref="A37:A38"/>
    <mergeCell ref="B37:B38"/>
    <mergeCell ref="C37:C38"/>
    <mergeCell ref="D37:D38"/>
    <mergeCell ref="E37:E38"/>
    <mergeCell ref="F67:F68"/>
    <mergeCell ref="H67:H68"/>
    <mergeCell ref="J67:J68"/>
    <mergeCell ref="J57:J58"/>
    <mergeCell ref="J65:J66"/>
    <mergeCell ref="I64:J64"/>
    <mergeCell ref="G63:H63"/>
    <mergeCell ref="J47:J48"/>
    <mergeCell ref="L49:L50"/>
    <mergeCell ref="L51:L52"/>
    <mergeCell ref="K53:K54"/>
    <mergeCell ref="L53:L54"/>
    <mergeCell ref="J53:J54"/>
    <mergeCell ref="K51:K52"/>
    <mergeCell ref="J49:J50"/>
    <mergeCell ref="J51:J52"/>
    <mergeCell ref="J55:J56"/>
    <mergeCell ref="K55:K56"/>
    <mergeCell ref="I63:J63"/>
    <mergeCell ref="K63:L63"/>
    <mergeCell ref="B59:P59"/>
    <mergeCell ref="C61:G61"/>
    <mergeCell ref="L47:L48"/>
    <mergeCell ref="P47:P48"/>
    <mergeCell ref="K57:K58"/>
    <mergeCell ref="K64:L64"/>
    <mergeCell ref="N64:N66"/>
    <mergeCell ref="P64:P66"/>
    <mergeCell ref="M65:M66"/>
    <mergeCell ref="O65:O66"/>
    <mergeCell ref="L65:L66"/>
    <mergeCell ref="N57:N58"/>
    <mergeCell ref="H61:N61"/>
    <mergeCell ref="A71:A72"/>
    <mergeCell ref="B71:B72"/>
    <mergeCell ref="C71:C72"/>
    <mergeCell ref="D71:D72"/>
    <mergeCell ref="E71:E72"/>
    <mergeCell ref="F71:F72"/>
    <mergeCell ref="H71:H72"/>
    <mergeCell ref="J71:J72"/>
    <mergeCell ref="H69:H70"/>
    <mergeCell ref="J69:J70"/>
    <mergeCell ref="A69:A70"/>
    <mergeCell ref="B69:B70"/>
    <mergeCell ref="C69:C70"/>
    <mergeCell ref="D69:D70"/>
    <mergeCell ref="E69:E70"/>
    <mergeCell ref="F69:F70"/>
    <mergeCell ref="P103:P104"/>
    <mergeCell ref="E103:E104"/>
    <mergeCell ref="K71:K72"/>
    <mergeCell ref="L71:L72"/>
    <mergeCell ref="M71:M72"/>
    <mergeCell ref="N71:N72"/>
    <mergeCell ref="O71:O72"/>
    <mergeCell ref="P71:P72"/>
    <mergeCell ref="O69:O70"/>
    <mergeCell ref="P69:P70"/>
    <mergeCell ref="K69:K70"/>
    <mergeCell ref="L69:L70"/>
    <mergeCell ref="M69:M70"/>
    <mergeCell ref="N69:N70"/>
    <mergeCell ref="P79:P80"/>
    <mergeCell ref="J75:J76"/>
    <mergeCell ref="M73:M74"/>
    <mergeCell ref="K75:K76"/>
    <mergeCell ref="K73:K74"/>
    <mergeCell ref="L73:L74"/>
    <mergeCell ref="L75:L76"/>
    <mergeCell ref="M75:M76"/>
    <mergeCell ref="H79:H80"/>
    <mergeCell ref="J79:J80"/>
    <mergeCell ref="H73:H74"/>
    <mergeCell ref="O73:O74"/>
    <mergeCell ref="P73:P74"/>
    <mergeCell ref="A75:A76"/>
    <mergeCell ref="B75:B76"/>
    <mergeCell ref="C75:C76"/>
    <mergeCell ref="D75:D76"/>
    <mergeCell ref="E75:E76"/>
    <mergeCell ref="N75:N76"/>
    <mergeCell ref="P75:P76"/>
    <mergeCell ref="A73:A74"/>
    <mergeCell ref="B73:B74"/>
    <mergeCell ref="C73:C74"/>
    <mergeCell ref="D73:D74"/>
    <mergeCell ref="E73:E74"/>
    <mergeCell ref="F73:F74"/>
    <mergeCell ref="D105:D106"/>
    <mergeCell ref="E105:E106"/>
    <mergeCell ref="F105:F106"/>
    <mergeCell ref="H105:H106"/>
    <mergeCell ref="J105:J106"/>
    <mergeCell ref="K105:K106"/>
    <mergeCell ref="F75:F76"/>
    <mergeCell ref="A103:A104"/>
    <mergeCell ref="B103:B104"/>
    <mergeCell ref="C103:C104"/>
    <mergeCell ref="D103:D104"/>
    <mergeCell ref="H77:H78"/>
    <mergeCell ref="A81:A82"/>
    <mergeCell ref="B81:B82"/>
    <mergeCell ref="C81:C82"/>
    <mergeCell ref="D81:D82"/>
    <mergeCell ref="E81:E82"/>
    <mergeCell ref="F81:F82"/>
    <mergeCell ref="K81:K82"/>
    <mergeCell ref="B89:B90"/>
    <mergeCell ref="C89:C90"/>
    <mergeCell ref="D89:D90"/>
    <mergeCell ref="E89:E90"/>
    <mergeCell ref="F89:F90"/>
    <mergeCell ref="A109:A110"/>
    <mergeCell ref="B109:B110"/>
    <mergeCell ref="C109:C110"/>
    <mergeCell ref="D109:D110"/>
    <mergeCell ref="E109:E110"/>
    <mergeCell ref="L105:L106"/>
    <mergeCell ref="M105:M106"/>
    <mergeCell ref="N105:N106"/>
    <mergeCell ref="O105:O106"/>
    <mergeCell ref="N109:N110"/>
    <mergeCell ref="F109:F110"/>
    <mergeCell ref="H109:H110"/>
    <mergeCell ref="F107:F108"/>
    <mergeCell ref="H107:H108"/>
    <mergeCell ref="J107:J108"/>
    <mergeCell ref="N107:N108"/>
    <mergeCell ref="A107:A108"/>
    <mergeCell ref="B107:B108"/>
    <mergeCell ref="C107:C108"/>
    <mergeCell ref="D107:D108"/>
    <mergeCell ref="E107:E108"/>
    <mergeCell ref="A105:A106"/>
    <mergeCell ref="B105:B106"/>
    <mergeCell ref="C105:C106"/>
  </mergeCells>
  <phoneticPr fontId="0" type="noConversion"/>
  <conditionalFormatting sqref="G9 G11 G13 G15 G17 G19 G21 G23 G25 G27 G29 G31 G33 G35 G37 G39 G41 G43 G45 G47 G49 G51 G53 G55 G57 G67 G69 G71 G73 G75 G77 G79 G81 G83 G85 G87 G89 G91 G93 G95 G97 G99 G101 G103 G105 G107 G109 G111 G113 G115">
    <cfRule type="cellIs" dxfId="3" priority="1" stopIfTrue="1" operator="greaterThan">
      <formula>$G10</formula>
    </cfRule>
  </conditionalFormatting>
  <conditionalFormatting sqref="G10 G12 G14 G16 G18 G20 G22 G24 G26 G28 G30 G32 G34 G36 G38 G40 G42 G44 G46 G48 G50 G52 G54 G56 G58 G68 G70 G72 G74 G76 G78 G80 G82 G84 G86 G88 G90 G92 G94 G96 G98 G100 G102 G104 G106 G108 G110 G112 G114 G116">
    <cfRule type="cellIs" dxfId="2" priority="2" stopIfTrue="1" operator="greaterThan">
      <formula>$G9</formula>
    </cfRule>
  </conditionalFormatting>
  <conditionalFormatting sqref="I9 I11 I13 I15 I17 I19 I21 I23 I25 I27 I29 I31 I33 I35 I37 I39 I41 I43 I45 I47 I49 I51 I53 I55 I57 I67 I69 I71 I73 I75 I77 I79 I81 I83 I85 I87 I89 I91 I93 I95 I97 I99 I101 I103 I105 I107 I109 I111 I113 I115">
    <cfRule type="cellIs" dxfId="1" priority="3" stopIfTrue="1" operator="greaterThan">
      <formula>$I10</formula>
    </cfRule>
  </conditionalFormatting>
  <conditionalFormatting sqref="I10 I12 I14 I16 I18 I20 I22 I24 I26 I28 I30 I32 I34 I36 I38 I40 I42 I44 I46 I48 I50 I52 I54 I56 I58 I68 I70 I72 I74 I76 I78 I80 I82 I84 I86 I88 I90 I92 I94 I96 I98 I100 I102 I104 I106 I108 I110 I112 I114 I116">
    <cfRule type="cellIs" dxfId="0" priority="4" stopIfTrue="1" operator="greaterThan">
      <formula>$I9</formula>
    </cfRule>
  </conditionalFormatting>
  <printOptions horizontalCentered="1"/>
  <pageMargins left="0" right="0" top="0.39370078740157483" bottom="0.39370078740157483" header="0.11811023622047245" footer="0.11811023622047245"/>
  <pageSetup paperSize="9" scale="92" fitToHeight="2" orientation="portrait" r:id="rId2"/>
  <headerFooter alignWithMargins="0">
    <oddHeader>&amp;CProgram pro zpracování výsledků: DOROST - JEDNOTLIVCI</oddHeader>
    <oddFooter>&amp;LAutor: Ing. Milan Hoffmann&amp;C&amp;P&amp;ROprávněný uživatel: SH ČMS</oddFooter>
  </headerFooter>
  <rowBreaks count="1" manualBreakCount="1">
    <brk id="58" max="16383" man="1"/>
  </rowBreaks>
  <ignoredErrors>
    <ignoredError sqref="C3 H3 B59 C61 H61" unlockedFormula="1"/>
  </ignoredError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pageSetUpPr autoPageBreaks="0"/>
  </sheetPr>
  <dimension ref="B1:J300"/>
  <sheetViews>
    <sheetView showGridLines="0" showRowColHeaders="0" workbookViewId="0">
      <selection activeCell="F4" sqref="F4"/>
    </sheetView>
  </sheetViews>
  <sheetFormatPr defaultColWidth="5.7109375" defaultRowHeight="12.75" x14ac:dyDescent="0.2"/>
  <cols>
    <col min="1" max="1" width="1.140625" style="1" customWidth="1"/>
    <col min="2" max="10" width="7.85546875" style="1" customWidth="1"/>
    <col min="11" max="11" width="1.140625" style="1" customWidth="1"/>
    <col min="12" max="16384" width="5.7109375" style="1"/>
  </cols>
  <sheetData>
    <row r="1" spans="2:10" ht="26.25" x14ac:dyDescent="0.4">
      <c r="B1" s="599" t="s">
        <v>7</v>
      </c>
      <c r="C1" s="599"/>
      <c r="D1" s="599"/>
      <c r="E1" s="599"/>
      <c r="F1" s="599"/>
      <c r="G1" s="599"/>
      <c r="H1" s="599"/>
      <c r="I1" s="599"/>
      <c r="J1" s="599"/>
    </row>
    <row r="2" spans="2:10" ht="15" customHeight="1" x14ac:dyDescent="0.2"/>
    <row r="3" spans="2:10" x14ac:dyDescent="0.2">
      <c r="B3" s="67"/>
      <c r="C3" s="67"/>
      <c r="D3" s="67"/>
      <c r="E3" s="67"/>
      <c r="F3" s="67"/>
      <c r="G3" s="67"/>
      <c r="H3" s="67"/>
      <c r="I3" s="67"/>
      <c r="J3" s="67"/>
    </row>
    <row r="4" spans="2:10" x14ac:dyDescent="0.2">
      <c r="B4" s="67"/>
      <c r="C4" s="67"/>
      <c r="D4" s="67"/>
      <c r="E4" s="67"/>
      <c r="F4" s="67"/>
      <c r="G4" s="67"/>
      <c r="H4" s="67"/>
      <c r="I4" s="67"/>
      <c r="J4" s="67"/>
    </row>
    <row r="5" spans="2:10" x14ac:dyDescent="0.2">
      <c r="B5" s="67"/>
      <c r="C5" s="67"/>
      <c r="D5" s="67"/>
      <c r="E5" s="67"/>
      <c r="F5" s="67"/>
      <c r="G5" s="67"/>
      <c r="H5" s="67"/>
      <c r="I5" s="67"/>
      <c r="J5" s="67"/>
    </row>
    <row r="6" spans="2:10" x14ac:dyDescent="0.2">
      <c r="B6" s="67"/>
      <c r="C6" s="67"/>
      <c r="D6" s="67"/>
      <c r="E6" s="67"/>
      <c r="F6" s="67"/>
      <c r="G6" s="67"/>
      <c r="H6" s="67"/>
      <c r="I6" s="67"/>
      <c r="J6" s="67"/>
    </row>
    <row r="7" spans="2:10" x14ac:dyDescent="0.2">
      <c r="B7" s="67"/>
      <c r="C7" s="67"/>
      <c r="D7" s="67"/>
      <c r="E7" s="67"/>
      <c r="F7" s="67"/>
      <c r="G7" s="67"/>
      <c r="H7" s="67"/>
      <c r="I7" s="67"/>
      <c r="J7" s="67"/>
    </row>
    <row r="8" spans="2:10" x14ac:dyDescent="0.2">
      <c r="B8" s="67"/>
      <c r="C8" s="67"/>
      <c r="D8" s="67"/>
      <c r="E8" s="67"/>
      <c r="F8" s="67"/>
      <c r="G8" s="67"/>
      <c r="H8" s="67"/>
      <c r="I8" s="67"/>
      <c r="J8" s="67"/>
    </row>
    <row r="9" spans="2:10" x14ac:dyDescent="0.2">
      <c r="B9" s="67"/>
      <c r="C9" s="67"/>
      <c r="D9" s="67"/>
      <c r="E9" s="67"/>
      <c r="F9" s="67"/>
      <c r="G9" s="67"/>
      <c r="H9" s="67"/>
      <c r="I9" s="67"/>
      <c r="J9" s="67"/>
    </row>
    <row r="10" spans="2:10" x14ac:dyDescent="0.2">
      <c r="B10" s="67"/>
      <c r="C10" s="67"/>
      <c r="D10" s="67"/>
      <c r="E10" s="67"/>
      <c r="F10" s="67"/>
      <c r="G10" s="67"/>
      <c r="H10" s="67"/>
      <c r="I10" s="67"/>
      <c r="J10" s="67"/>
    </row>
    <row r="11" spans="2:10" x14ac:dyDescent="0.2">
      <c r="B11" s="67"/>
      <c r="C11" s="67"/>
      <c r="D11" s="67"/>
      <c r="E11" s="67"/>
      <c r="F11" s="67"/>
      <c r="G11" s="67"/>
      <c r="H11" s="67"/>
      <c r="I11" s="67"/>
      <c r="J11" s="67"/>
    </row>
    <row r="12" spans="2:10" x14ac:dyDescent="0.2">
      <c r="B12" s="67"/>
      <c r="C12" s="67"/>
      <c r="D12" s="67"/>
      <c r="E12" s="67"/>
      <c r="F12" s="67"/>
      <c r="G12" s="67"/>
      <c r="H12" s="67"/>
      <c r="I12" s="67"/>
      <c r="J12" s="67"/>
    </row>
    <row r="13" spans="2:10" x14ac:dyDescent="0.2">
      <c r="B13" s="67"/>
      <c r="C13" s="67"/>
      <c r="D13" s="67"/>
      <c r="E13" s="67"/>
      <c r="F13" s="67"/>
      <c r="G13" s="67"/>
      <c r="H13" s="67"/>
      <c r="I13" s="67"/>
      <c r="J13" s="67"/>
    </row>
    <row r="14" spans="2:10" x14ac:dyDescent="0.2">
      <c r="B14" s="67"/>
      <c r="C14" s="67"/>
      <c r="D14" s="67"/>
      <c r="E14" s="67"/>
      <c r="F14" s="67"/>
      <c r="G14" s="67"/>
      <c r="H14" s="67"/>
      <c r="I14" s="67"/>
      <c r="J14" s="67"/>
    </row>
    <row r="15" spans="2:10" x14ac:dyDescent="0.2">
      <c r="B15" s="67"/>
      <c r="C15" s="67"/>
      <c r="D15" s="67"/>
      <c r="E15" s="67"/>
      <c r="F15" s="67"/>
      <c r="G15" s="67"/>
      <c r="H15" s="67"/>
      <c r="I15" s="67"/>
      <c r="J15" s="67"/>
    </row>
    <row r="16" spans="2:10" x14ac:dyDescent="0.2">
      <c r="B16" s="67"/>
      <c r="C16" s="67"/>
      <c r="D16" s="67"/>
      <c r="E16" s="67"/>
      <c r="F16" s="67"/>
      <c r="G16" s="67"/>
      <c r="H16" s="67"/>
      <c r="I16" s="67"/>
      <c r="J16" s="67"/>
    </row>
    <row r="17" spans="2:10" x14ac:dyDescent="0.2">
      <c r="B17" s="67"/>
      <c r="C17" s="67"/>
      <c r="D17" s="67"/>
      <c r="E17" s="67"/>
      <c r="F17" s="67"/>
      <c r="G17" s="67"/>
      <c r="H17" s="67"/>
      <c r="I17" s="67"/>
      <c r="J17" s="67"/>
    </row>
    <row r="18" spans="2:10" x14ac:dyDescent="0.2">
      <c r="B18" s="67"/>
      <c r="C18" s="67"/>
      <c r="D18" s="67"/>
      <c r="E18" s="67"/>
      <c r="F18" s="67"/>
      <c r="G18" s="67"/>
      <c r="H18" s="67"/>
      <c r="I18" s="67"/>
      <c r="J18" s="67"/>
    </row>
    <row r="19" spans="2:10" x14ac:dyDescent="0.2">
      <c r="B19" s="67"/>
      <c r="C19" s="67"/>
      <c r="D19" s="67"/>
      <c r="E19" s="67"/>
      <c r="F19" s="67"/>
      <c r="G19" s="67"/>
      <c r="H19" s="67"/>
      <c r="I19" s="67"/>
      <c r="J19" s="67"/>
    </row>
    <row r="20" spans="2:10" x14ac:dyDescent="0.2">
      <c r="B20" s="67"/>
      <c r="C20" s="67"/>
      <c r="D20" s="67"/>
      <c r="E20" s="67"/>
      <c r="F20" s="67"/>
      <c r="G20" s="67"/>
      <c r="H20" s="67"/>
      <c r="I20" s="67"/>
      <c r="J20" s="67"/>
    </row>
    <row r="21" spans="2:10" x14ac:dyDescent="0.2">
      <c r="B21" s="67"/>
      <c r="C21" s="67"/>
      <c r="D21" s="67"/>
      <c r="E21" s="67"/>
      <c r="F21" s="67"/>
      <c r="G21" s="67"/>
      <c r="H21" s="67"/>
      <c r="I21" s="67"/>
      <c r="J21" s="67"/>
    </row>
    <row r="22" spans="2:10" x14ac:dyDescent="0.2">
      <c r="B22" s="67"/>
      <c r="C22" s="67"/>
      <c r="D22" s="67"/>
      <c r="E22" s="67"/>
      <c r="F22" s="67"/>
      <c r="G22" s="67"/>
      <c r="H22" s="67"/>
      <c r="I22" s="67"/>
      <c r="J22" s="67"/>
    </row>
    <row r="23" spans="2:10" x14ac:dyDescent="0.2">
      <c r="B23" s="67"/>
      <c r="C23" s="67"/>
      <c r="D23" s="67"/>
      <c r="E23" s="67"/>
      <c r="F23" s="67"/>
      <c r="G23" s="67"/>
      <c r="H23" s="67"/>
      <c r="I23" s="67"/>
      <c r="J23" s="67"/>
    </row>
    <row r="24" spans="2:10" x14ac:dyDescent="0.2">
      <c r="B24" s="67"/>
      <c r="C24" s="67"/>
      <c r="D24" s="67"/>
      <c r="E24" s="67"/>
      <c r="F24" s="67"/>
      <c r="G24" s="67"/>
      <c r="H24" s="67"/>
      <c r="I24" s="67"/>
      <c r="J24" s="67"/>
    </row>
    <row r="25" spans="2:10" x14ac:dyDescent="0.2">
      <c r="B25" s="67"/>
      <c r="C25" s="67"/>
      <c r="D25" s="67"/>
      <c r="E25" s="67"/>
      <c r="F25" s="67"/>
      <c r="G25" s="67"/>
      <c r="H25" s="67"/>
      <c r="I25" s="67"/>
      <c r="J25" s="67"/>
    </row>
    <row r="26" spans="2:10" x14ac:dyDescent="0.2">
      <c r="B26" s="67"/>
      <c r="C26" s="67"/>
      <c r="D26" s="67"/>
      <c r="E26" s="67"/>
      <c r="F26" s="67"/>
      <c r="G26" s="67"/>
      <c r="H26" s="67"/>
      <c r="I26" s="67"/>
      <c r="J26" s="67"/>
    </row>
    <row r="27" spans="2:10" x14ac:dyDescent="0.2">
      <c r="B27" s="67"/>
      <c r="C27" s="67"/>
      <c r="D27" s="67"/>
      <c r="E27" s="67"/>
      <c r="F27" s="67"/>
      <c r="G27" s="67"/>
      <c r="H27" s="67"/>
      <c r="I27" s="67"/>
      <c r="J27" s="67"/>
    </row>
    <row r="28" spans="2:10" x14ac:dyDescent="0.2">
      <c r="B28" s="67"/>
      <c r="C28" s="67"/>
      <c r="D28" s="67"/>
      <c r="E28" s="67"/>
      <c r="F28" s="67"/>
      <c r="G28" s="67"/>
      <c r="H28" s="67"/>
      <c r="I28" s="67"/>
      <c r="J28" s="67"/>
    </row>
    <row r="29" spans="2:10" x14ac:dyDescent="0.2">
      <c r="B29" s="67"/>
      <c r="C29" s="67"/>
      <c r="D29" s="67"/>
      <c r="E29" s="67"/>
      <c r="F29" s="67"/>
      <c r="G29" s="67"/>
      <c r="H29" s="67"/>
      <c r="I29" s="67"/>
      <c r="J29" s="67"/>
    </row>
    <row r="30" spans="2:10" x14ac:dyDescent="0.2">
      <c r="B30" s="67"/>
      <c r="C30" s="67"/>
      <c r="D30" s="67"/>
      <c r="E30" s="67"/>
      <c r="F30" s="67"/>
      <c r="G30" s="67"/>
      <c r="H30" s="67"/>
      <c r="I30" s="67"/>
      <c r="J30" s="67"/>
    </row>
    <row r="31" spans="2:10" x14ac:dyDescent="0.2">
      <c r="B31" s="67"/>
      <c r="C31" s="67"/>
      <c r="D31" s="67"/>
      <c r="E31" s="67"/>
      <c r="F31" s="67"/>
      <c r="G31" s="67"/>
      <c r="H31" s="67"/>
      <c r="I31" s="67"/>
      <c r="J31" s="67"/>
    </row>
    <row r="32" spans="2:10" x14ac:dyDescent="0.2">
      <c r="B32" s="67"/>
      <c r="C32" s="67"/>
      <c r="D32" s="67"/>
      <c r="E32" s="67"/>
      <c r="F32" s="67"/>
      <c r="G32" s="67"/>
      <c r="H32" s="67"/>
      <c r="I32" s="67"/>
      <c r="J32" s="67"/>
    </row>
    <row r="33" spans="2:10" x14ac:dyDescent="0.2">
      <c r="B33" s="67"/>
      <c r="C33" s="67"/>
      <c r="D33" s="67"/>
      <c r="E33" s="67"/>
      <c r="F33" s="67"/>
      <c r="G33" s="67"/>
      <c r="H33" s="67"/>
      <c r="I33" s="67"/>
      <c r="J33" s="67"/>
    </row>
    <row r="34" spans="2:10" x14ac:dyDescent="0.2">
      <c r="B34" s="67"/>
      <c r="C34" s="67"/>
      <c r="D34" s="67"/>
      <c r="E34" s="67"/>
      <c r="F34" s="67"/>
      <c r="G34" s="67"/>
      <c r="H34" s="67"/>
      <c r="I34" s="67"/>
      <c r="J34" s="67"/>
    </row>
    <row r="35" spans="2:10" x14ac:dyDescent="0.2">
      <c r="B35" s="67"/>
      <c r="C35" s="67"/>
      <c r="D35" s="67"/>
      <c r="E35" s="67"/>
      <c r="F35" s="67"/>
      <c r="G35" s="67"/>
      <c r="H35" s="67"/>
      <c r="I35" s="67"/>
      <c r="J35" s="67"/>
    </row>
    <row r="36" spans="2:10" x14ac:dyDescent="0.2">
      <c r="B36" s="67"/>
      <c r="C36" s="67"/>
      <c r="D36" s="67"/>
      <c r="E36" s="67"/>
      <c r="F36" s="67"/>
      <c r="G36" s="67"/>
      <c r="H36" s="67"/>
      <c r="I36" s="67"/>
      <c r="J36" s="67"/>
    </row>
    <row r="37" spans="2:10" x14ac:dyDescent="0.2">
      <c r="B37" s="67"/>
      <c r="C37" s="67"/>
      <c r="D37" s="67"/>
      <c r="E37" s="67"/>
      <c r="F37" s="67"/>
      <c r="G37" s="67"/>
      <c r="H37" s="67"/>
      <c r="I37" s="67"/>
      <c r="J37" s="67"/>
    </row>
    <row r="38" spans="2:10" x14ac:dyDescent="0.2">
      <c r="B38" s="67"/>
      <c r="C38" s="67"/>
      <c r="D38" s="67"/>
      <c r="E38" s="67"/>
      <c r="F38" s="67"/>
      <c r="G38" s="67"/>
      <c r="H38" s="67"/>
      <c r="I38" s="67"/>
      <c r="J38" s="67"/>
    </row>
    <row r="39" spans="2:10" x14ac:dyDescent="0.2">
      <c r="B39" s="67"/>
      <c r="C39" s="67"/>
      <c r="D39" s="67"/>
      <c r="E39" s="67"/>
      <c r="F39" s="67"/>
      <c r="G39" s="67"/>
      <c r="H39" s="67"/>
      <c r="I39" s="67"/>
      <c r="J39" s="67"/>
    </row>
    <row r="40" spans="2:10" x14ac:dyDescent="0.2">
      <c r="B40" s="67"/>
      <c r="C40" s="67"/>
      <c r="D40" s="67"/>
      <c r="E40" s="67"/>
      <c r="F40" s="67"/>
      <c r="G40" s="67"/>
      <c r="H40" s="67"/>
      <c r="I40" s="67"/>
      <c r="J40" s="67"/>
    </row>
    <row r="41" spans="2:10" x14ac:dyDescent="0.2">
      <c r="B41" s="67"/>
      <c r="C41" s="67"/>
      <c r="D41" s="67"/>
      <c r="E41" s="67"/>
      <c r="F41" s="67"/>
      <c r="G41" s="67"/>
      <c r="H41" s="67"/>
      <c r="I41" s="67"/>
      <c r="J41" s="67"/>
    </row>
    <row r="42" spans="2:10" x14ac:dyDescent="0.2">
      <c r="B42" s="67"/>
      <c r="C42" s="67"/>
      <c r="D42" s="67"/>
      <c r="E42" s="67"/>
      <c r="F42" s="67"/>
      <c r="G42" s="67"/>
      <c r="H42" s="67"/>
      <c r="I42" s="67"/>
      <c r="J42" s="67"/>
    </row>
    <row r="43" spans="2:10" x14ac:dyDescent="0.2">
      <c r="B43" s="67"/>
      <c r="C43" s="67"/>
      <c r="D43" s="67"/>
      <c r="E43" s="67"/>
      <c r="F43" s="67"/>
      <c r="G43" s="67"/>
      <c r="H43" s="67"/>
      <c r="I43" s="67"/>
      <c r="J43" s="67"/>
    </row>
    <row r="44" spans="2:10" x14ac:dyDescent="0.2">
      <c r="B44" s="67"/>
      <c r="C44" s="67"/>
      <c r="D44" s="67"/>
      <c r="E44" s="67"/>
      <c r="F44" s="67"/>
      <c r="G44" s="67"/>
      <c r="H44" s="67"/>
      <c r="I44" s="67"/>
      <c r="J44" s="67"/>
    </row>
    <row r="45" spans="2:10" x14ac:dyDescent="0.2">
      <c r="B45" s="67"/>
      <c r="C45" s="67"/>
      <c r="D45" s="67"/>
      <c r="E45" s="67"/>
      <c r="F45" s="67"/>
      <c r="G45" s="67"/>
      <c r="H45" s="67"/>
      <c r="I45" s="67"/>
      <c r="J45" s="67"/>
    </row>
    <row r="46" spans="2:10" x14ac:dyDescent="0.2">
      <c r="B46" s="67"/>
      <c r="C46" s="67"/>
      <c r="D46" s="67"/>
      <c r="E46" s="67"/>
      <c r="F46" s="67"/>
      <c r="G46" s="67"/>
      <c r="H46" s="67"/>
      <c r="I46" s="67"/>
      <c r="J46" s="67"/>
    </row>
    <row r="47" spans="2:10" x14ac:dyDescent="0.2">
      <c r="B47" s="67"/>
      <c r="C47" s="67"/>
      <c r="D47" s="67"/>
      <c r="E47" s="67"/>
      <c r="F47" s="67"/>
      <c r="G47" s="67"/>
      <c r="H47" s="67"/>
      <c r="I47" s="67"/>
      <c r="J47" s="67"/>
    </row>
    <row r="48" spans="2:10" x14ac:dyDescent="0.2">
      <c r="B48" s="67"/>
      <c r="C48" s="67"/>
      <c r="D48" s="67"/>
      <c r="E48" s="67"/>
      <c r="F48" s="67"/>
      <c r="G48" s="67"/>
      <c r="H48" s="67"/>
      <c r="I48" s="67"/>
      <c r="J48" s="67"/>
    </row>
    <row r="49" spans="2:10" x14ac:dyDescent="0.2">
      <c r="B49" s="67"/>
      <c r="C49" s="67"/>
      <c r="D49" s="67"/>
      <c r="E49" s="67"/>
      <c r="F49" s="67"/>
      <c r="G49" s="67"/>
      <c r="H49" s="67"/>
      <c r="I49" s="67"/>
      <c r="J49" s="67"/>
    </row>
    <row r="50" spans="2:10" x14ac:dyDescent="0.2">
      <c r="B50" s="67"/>
      <c r="C50" s="67"/>
      <c r="D50" s="67"/>
      <c r="E50" s="67"/>
      <c r="F50" s="67"/>
      <c r="G50" s="67"/>
      <c r="H50" s="67"/>
      <c r="I50" s="67"/>
      <c r="J50" s="67"/>
    </row>
    <row r="51" spans="2:10" x14ac:dyDescent="0.2">
      <c r="B51" s="67"/>
      <c r="C51" s="67"/>
      <c r="D51" s="67"/>
      <c r="E51" s="67"/>
      <c r="F51" s="67"/>
      <c r="G51" s="67"/>
      <c r="H51" s="67"/>
      <c r="I51" s="67"/>
      <c r="J51" s="67"/>
    </row>
    <row r="52" spans="2:10" x14ac:dyDescent="0.2">
      <c r="B52" s="67"/>
      <c r="C52" s="67"/>
      <c r="D52" s="67"/>
      <c r="E52" s="67"/>
      <c r="F52" s="67"/>
      <c r="G52" s="67"/>
      <c r="H52" s="67"/>
      <c r="I52" s="67"/>
      <c r="J52" s="67"/>
    </row>
    <row r="53" spans="2:10" x14ac:dyDescent="0.2">
      <c r="B53" s="67"/>
      <c r="C53" s="67"/>
      <c r="D53" s="67"/>
      <c r="E53" s="67"/>
      <c r="F53" s="67"/>
      <c r="G53" s="67"/>
      <c r="H53" s="67"/>
      <c r="I53" s="67"/>
      <c r="J53" s="67"/>
    </row>
    <row r="54" spans="2:10" x14ac:dyDescent="0.2">
      <c r="B54" s="67"/>
      <c r="C54" s="67"/>
      <c r="D54" s="67"/>
      <c r="E54" s="67"/>
      <c r="F54" s="67"/>
      <c r="G54" s="67"/>
      <c r="H54" s="67"/>
      <c r="I54" s="67"/>
      <c r="J54" s="67"/>
    </row>
    <row r="55" spans="2:10" x14ac:dyDescent="0.2">
      <c r="B55" s="67"/>
      <c r="C55" s="67"/>
      <c r="D55" s="67"/>
      <c r="E55" s="67"/>
      <c r="F55" s="67"/>
      <c r="G55" s="67"/>
      <c r="H55" s="67"/>
      <c r="I55" s="67"/>
      <c r="J55" s="67"/>
    </row>
    <row r="56" spans="2:10" x14ac:dyDescent="0.2">
      <c r="B56" s="67"/>
      <c r="C56" s="67"/>
      <c r="D56" s="67"/>
      <c r="E56" s="67"/>
      <c r="F56" s="67"/>
      <c r="G56" s="67"/>
      <c r="H56" s="67"/>
      <c r="I56" s="67"/>
      <c r="J56" s="67"/>
    </row>
    <row r="57" spans="2:10" x14ac:dyDescent="0.2">
      <c r="B57" s="67"/>
      <c r="C57" s="67"/>
      <c r="D57" s="67"/>
      <c r="E57" s="67"/>
      <c r="F57" s="67"/>
      <c r="G57" s="67"/>
      <c r="H57" s="67"/>
      <c r="I57" s="67"/>
      <c r="J57" s="67"/>
    </row>
    <row r="58" spans="2:10" x14ac:dyDescent="0.2">
      <c r="B58" s="67"/>
      <c r="C58" s="67"/>
      <c r="D58" s="67"/>
      <c r="E58" s="67"/>
      <c r="F58" s="67"/>
      <c r="G58" s="67"/>
      <c r="H58" s="67"/>
      <c r="I58" s="67"/>
      <c r="J58" s="67"/>
    </row>
    <row r="59" spans="2:10" x14ac:dyDescent="0.2">
      <c r="B59" s="67"/>
      <c r="C59" s="67"/>
      <c r="D59" s="67"/>
      <c r="E59" s="67"/>
      <c r="F59" s="67"/>
      <c r="G59" s="67"/>
      <c r="H59" s="67"/>
      <c r="I59" s="67"/>
      <c r="J59" s="67"/>
    </row>
    <row r="60" spans="2:10" x14ac:dyDescent="0.2">
      <c r="B60" s="67"/>
      <c r="C60" s="67"/>
      <c r="D60" s="67"/>
      <c r="E60" s="67"/>
      <c r="F60" s="67"/>
      <c r="G60" s="67"/>
      <c r="H60" s="67"/>
      <c r="I60" s="67"/>
      <c r="J60" s="67"/>
    </row>
    <row r="61" spans="2:10" x14ac:dyDescent="0.2">
      <c r="B61" s="67"/>
      <c r="C61" s="67"/>
      <c r="D61" s="67"/>
      <c r="E61" s="67"/>
      <c r="F61" s="67"/>
      <c r="G61" s="67"/>
      <c r="H61" s="67"/>
      <c r="I61" s="67"/>
      <c r="J61" s="67"/>
    </row>
    <row r="62" spans="2:10" x14ac:dyDescent="0.2">
      <c r="B62" s="67"/>
      <c r="C62" s="67"/>
      <c r="D62" s="67"/>
      <c r="E62" s="67"/>
      <c r="F62" s="67"/>
      <c r="G62" s="67"/>
      <c r="H62" s="67"/>
      <c r="I62" s="67"/>
      <c r="J62" s="67"/>
    </row>
    <row r="63" spans="2:10" x14ac:dyDescent="0.2">
      <c r="B63" s="67"/>
      <c r="C63" s="67"/>
      <c r="D63" s="67"/>
      <c r="E63" s="67"/>
      <c r="F63" s="67"/>
      <c r="G63" s="67"/>
      <c r="H63" s="67"/>
      <c r="I63" s="67"/>
      <c r="J63" s="67"/>
    </row>
    <row r="64" spans="2:10" x14ac:dyDescent="0.2">
      <c r="B64" s="67"/>
      <c r="C64" s="67"/>
      <c r="D64" s="67"/>
      <c r="E64" s="67"/>
      <c r="F64" s="67"/>
      <c r="G64" s="67"/>
      <c r="H64" s="67"/>
      <c r="I64" s="67"/>
      <c r="J64" s="67"/>
    </row>
    <row r="65" spans="2:10" x14ac:dyDescent="0.2">
      <c r="B65" s="67"/>
      <c r="C65" s="67"/>
      <c r="D65" s="67"/>
      <c r="E65" s="67"/>
      <c r="F65" s="67"/>
      <c r="G65" s="67"/>
      <c r="H65" s="67"/>
      <c r="I65" s="67"/>
      <c r="J65" s="67"/>
    </row>
    <row r="66" spans="2:10" x14ac:dyDescent="0.2">
      <c r="B66" s="67"/>
      <c r="C66" s="67"/>
      <c r="D66" s="67"/>
      <c r="E66" s="67"/>
      <c r="F66" s="67"/>
      <c r="G66" s="67"/>
      <c r="H66" s="67"/>
      <c r="I66" s="67"/>
      <c r="J66" s="67"/>
    </row>
    <row r="67" spans="2:10" x14ac:dyDescent="0.2">
      <c r="B67" s="67"/>
      <c r="C67" s="67"/>
      <c r="D67" s="67"/>
      <c r="E67" s="67"/>
      <c r="F67" s="67"/>
      <c r="G67" s="67"/>
      <c r="H67" s="67"/>
      <c r="I67" s="67"/>
      <c r="J67" s="67"/>
    </row>
    <row r="68" spans="2:10" x14ac:dyDescent="0.2">
      <c r="B68" s="67"/>
      <c r="C68" s="67"/>
      <c r="D68" s="67"/>
      <c r="E68" s="67"/>
      <c r="F68" s="67"/>
      <c r="G68" s="67"/>
      <c r="H68" s="67"/>
      <c r="I68" s="67"/>
      <c r="J68" s="67"/>
    </row>
    <row r="69" spans="2:10" x14ac:dyDescent="0.2">
      <c r="B69" s="67"/>
      <c r="C69" s="67"/>
      <c r="D69" s="67"/>
      <c r="E69" s="67"/>
      <c r="F69" s="67"/>
      <c r="G69" s="67"/>
      <c r="H69" s="67"/>
      <c r="I69" s="67"/>
      <c r="J69" s="67"/>
    </row>
    <row r="70" spans="2:10" x14ac:dyDescent="0.2">
      <c r="B70" s="67"/>
      <c r="C70" s="67"/>
      <c r="D70" s="67"/>
      <c r="E70" s="67"/>
      <c r="F70" s="67"/>
      <c r="G70" s="67"/>
      <c r="H70" s="67"/>
      <c r="I70" s="67"/>
      <c r="J70" s="67"/>
    </row>
    <row r="71" spans="2:10" x14ac:dyDescent="0.2">
      <c r="B71" s="67"/>
      <c r="C71" s="67"/>
      <c r="D71" s="67"/>
      <c r="E71" s="67"/>
      <c r="F71" s="67"/>
      <c r="G71" s="67"/>
      <c r="H71" s="67"/>
      <c r="I71" s="67"/>
      <c r="J71" s="67"/>
    </row>
    <row r="72" spans="2:10" x14ac:dyDescent="0.2">
      <c r="B72" s="67"/>
      <c r="C72" s="67"/>
      <c r="D72" s="67"/>
      <c r="E72" s="67"/>
      <c r="F72" s="67"/>
      <c r="G72" s="67"/>
      <c r="H72" s="67"/>
      <c r="I72" s="67"/>
      <c r="J72" s="67"/>
    </row>
    <row r="73" spans="2:10" x14ac:dyDescent="0.2">
      <c r="B73" s="67"/>
      <c r="C73" s="67"/>
      <c r="D73" s="67"/>
      <c r="E73" s="67"/>
      <c r="F73" s="67"/>
      <c r="G73" s="67"/>
      <c r="H73" s="67"/>
      <c r="I73" s="67"/>
      <c r="J73" s="67"/>
    </row>
    <row r="74" spans="2:10" x14ac:dyDescent="0.2">
      <c r="B74" s="67"/>
      <c r="C74" s="67"/>
      <c r="D74" s="67"/>
      <c r="E74" s="67"/>
      <c r="F74" s="67"/>
      <c r="G74" s="67"/>
      <c r="H74" s="67"/>
      <c r="I74" s="67"/>
      <c r="J74" s="67"/>
    </row>
    <row r="75" spans="2:10" x14ac:dyDescent="0.2">
      <c r="B75" s="67"/>
      <c r="C75" s="67"/>
      <c r="D75" s="67"/>
      <c r="E75" s="67"/>
      <c r="F75" s="67"/>
      <c r="G75" s="67"/>
      <c r="H75" s="67"/>
      <c r="I75" s="67"/>
      <c r="J75" s="67"/>
    </row>
    <row r="76" spans="2:10" x14ac:dyDescent="0.2">
      <c r="B76" s="67"/>
      <c r="C76" s="67"/>
      <c r="D76" s="67"/>
      <c r="E76" s="67"/>
      <c r="F76" s="67"/>
      <c r="G76" s="67"/>
      <c r="H76" s="67"/>
      <c r="I76" s="67"/>
      <c r="J76" s="67"/>
    </row>
    <row r="77" spans="2:10" x14ac:dyDescent="0.2">
      <c r="B77" s="67"/>
      <c r="C77" s="67"/>
      <c r="D77" s="67"/>
      <c r="E77" s="67"/>
      <c r="F77" s="67"/>
      <c r="G77" s="67"/>
      <c r="H77" s="67"/>
      <c r="I77" s="67"/>
      <c r="J77" s="67"/>
    </row>
    <row r="78" spans="2:10" x14ac:dyDescent="0.2">
      <c r="B78" s="67"/>
      <c r="C78" s="67"/>
      <c r="D78" s="67"/>
      <c r="E78" s="67"/>
      <c r="F78" s="67"/>
      <c r="G78" s="67"/>
      <c r="H78" s="67"/>
      <c r="I78" s="67"/>
      <c r="J78" s="67"/>
    </row>
    <row r="79" spans="2:10" x14ac:dyDescent="0.2">
      <c r="B79" s="67"/>
      <c r="C79" s="67"/>
      <c r="D79" s="67"/>
      <c r="E79" s="67"/>
      <c r="F79" s="67"/>
      <c r="G79" s="67"/>
      <c r="H79" s="67"/>
      <c r="I79" s="67"/>
      <c r="J79" s="67"/>
    </row>
    <row r="80" spans="2:10" x14ac:dyDescent="0.2">
      <c r="B80" s="67"/>
      <c r="C80" s="67"/>
      <c r="D80" s="67"/>
      <c r="E80" s="67"/>
      <c r="F80" s="67"/>
      <c r="G80" s="67"/>
      <c r="H80" s="67"/>
      <c r="I80" s="67"/>
      <c r="J80" s="67"/>
    </row>
    <row r="81" spans="2:10" x14ac:dyDescent="0.2">
      <c r="B81" s="67"/>
      <c r="C81" s="67"/>
      <c r="D81" s="67"/>
      <c r="E81" s="67"/>
      <c r="F81" s="67"/>
      <c r="G81" s="67"/>
      <c r="H81" s="67"/>
      <c r="I81" s="67"/>
      <c r="J81" s="67"/>
    </row>
    <row r="82" spans="2:10" x14ac:dyDescent="0.2">
      <c r="B82" s="67"/>
      <c r="C82" s="67"/>
      <c r="D82" s="67"/>
      <c r="E82" s="67"/>
      <c r="F82" s="67"/>
      <c r="G82" s="67"/>
      <c r="H82" s="67"/>
      <c r="I82" s="67"/>
      <c r="J82" s="67"/>
    </row>
    <row r="83" spans="2:10" x14ac:dyDescent="0.2">
      <c r="B83" s="67"/>
      <c r="C83" s="67"/>
      <c r="D83" s="67"/>
      <c r="E83" s="67"/>
      <c r="F83" s="67"/>
      <c r="G83" s="67"/>
      <c r="H83" s="67"/>
      <c r="I83" s="67"/>
      <c r="J83" s="67"/>
    </row>
    <row r="84" spans="2:10" x14ac:dyDescent="0.2">
      <c r="B84" s="67"/>
      <c r="C84" s="67"/>
      <c r="D84" s="67"/>
      <c r="E84" s="67"/>
      <c r="F84" s="67"/>
      <c r="G84" s="67"/>
      <c r="H84" s="67"/>
      <c r="I84" s="67"/>
      <c r="J84" s="67"/>
    </row>
    <row r="85" spans="2:10" x14ac:dyDescent="0.2">
      <c r="B85" s="67"/>
      <c r="C85" s="67"/>
      <c r="D85" s="67"/>
      <c r="E85" s="67"/>
      <c r="F85" s="67"/>
      <c r="G85" s="67"/>
      <c r="H85" s="67"/>
      <c r="I85" s="67"/>
      <c r="J85" s="67"/>
    </row>
    <row r="86" spans="2:10" x14ac:dyDescent="0.2">
      <c r="B86" s="67"/>
      <c r="C86" s="67"/>
      <c r="D86" s="67"/>
      <c r="E86" s="67"/>
      <c r="F86" s="67"/>
      <c r="G86" s="67"/>
      <c r="H86" s="67"/>
      <c r="I86" s="67"/>
      <c r="J86" s="67"/>
    </row>
    <row r="87" spans="2:10" x14ac:dyDescent="0.2">
      <c r="B87" s="67"/>
      <c r="C87" s="67"/>
      <c r="D87" s="67"/>
      <c r="E87" s="67"/>
      <c r="F87" s="67"/>
      <c r="G87" s="67"/>
      <c r="H87" s="67"/>
      <c r="I87" s="67"/>
      <c r="J87" s="67"/>
    </row>
    <row r="88" spans="2:10" x14ac:dyDescent="0.2">
      <c r="B88" s="67"/>
      <c r="C88" s="67"/>
      <c r="D88" s="67"/>
      <c r="E88" s="67"/>
      <c r="F88" s="67"/>
      <c r="G88" s="67"/>
      <c r="H88" s="67"/>
      <c r="I88" s="67"/>
      <c r="J88" s="67"/>
    </row>
    <row r="89" spans="2:10" x14ac:dyDescent="0.2">
      <c r="B89" s="67"/>
      <c r="C89" s="67"/>
      <c r="D89" s="67"/>
      <c r="E89" s="67"/>
      <c r="F89" s="67"/>
      <c r="G89" s="67"/>
      <c r="H89" s="67"/>
      <c r="I89" s="67"/>
      <c r="J89" s="67"/>
    </row>
    <row r="90" spans="2:10" x14ac:dyDescent="0.2">
      <c r="B90" s="67"/>
      <c r="C90" s="67"/>
      <c r="D90" s="67"/>
      <c r="E90" s="67"/>
      <c r="F90" s="67"/>
      <c r="G90" s="67"/>
      <c r="H90" s="67"/>
      <c r="I90" s="67"/>
      <c r="J90" s="67"/>
    </row>
    <row r="91" spans="2:10" x14ac:dyDescent="0.2">
      <c r="B91" s="67"/>
      <c r="C91" s="67"/>
      <c r="D91" s="67"/>
      <c r="E91" s="67"/>
      <c r="F91" s="67"/>
      <c r="G91" s="67"/>
      <c r="H91" s="67"/>
      <c r="I91" s="67"/>
      <c r="J91" s="67"/>
    </row>
    <row r="92" spans="2:10" x14ac:dyDescent="0.2">
      <c r="B92" s="67"/>
      <c r="C92" s="67"/>
      <c r="D92" s="67"/>
      <c r="E92" s="67"/>
      <c r="F92" s="67"/>
      <c r="G92" s="67"/>
      <c r="H92" s="67"/>
      <c r="I92" s="67"/>
      <c r="J92" s="67"/>
    </row>
    <row r="93" spans="2:10" x14ac:dyDescent="0.2">
      <c r="B93" s="67"/>
      <c r="C93" s="67"/>
      <c r="D93" s="67"/>
      <c r="E93" s="67"/>
      <c r="F93" s="67"/>
      <c r="G93" s="67"/>
      <c r="H93" s="67"/>
      <c r="I93" s="67"/>
      <c r="J93" s="67"/>
    </row>
    <row r="94" spans="2:10" x14ac:dyDescent="0.2">
      <c r="B94" s="67"/>
      <c r="C94" s="67"/>
      <c r="D94" s="67"/>
      <c r="E94" s="67"/>
      <c r="F94" s="67"/>
      <c r="G94" s="67"/>
      <c r="H94" s="67"/>
      <c r="I94" s="67"/>
      <c r="J94" s="67"/>
    </row>
    <row r="95" spans="2:10" x14ac:dyDescent="0.2">
      <c r="B95" s="67"/>
      <c r="C95" s="67"/>
      <c r="D95" s="67"/>
      <c r="E95" s="67"/>
      <c r="F95" s="67"/>
      <c r="G95" s="67"/>
      <c r="H95" s="67"/>
      <c r="I95" s="67"/>
      <c r="J95" s="67"/>
    </row>
    <row r="96" spans="2:10" x14ac:dyDescent="0.2">
      <c r="B96" s="67"/>
      <c r="C96" s="67"/>
      <c r="D96" s="67"/>
      <c r="E96" s="67"/>
      <c r="F96" s="67"/>
      <c r="G96" s="67"/>
      <c r="H96" s="67"/>
      <c r="I96" s="67"/>
      <c r="J96" s="67"/>
    </row>
    <row r="97" spans="2:10" x14ac:dyDescent="0.2">
      <c r="B97" s="67"/>
      <c r="C97" s="67"/>
      <c r="D97" s="67"/>
      <c r="E97" s="67"/>
      <c r="F97" s="67"/>
      <c r="G97" s="67"/>
      <c r="H97" s="67"/>
      <c r="I97" s="67"/>
      <c r="J97" s="67"/>
    </row>
    <row r="98" spans="2:10" x14ac:dyDescent="0.2">
      <c r="B98" s="67"/>
      <c r="C98" s="67"/>
      <c r="D98" s="67"/>
      <c r="E98" s="67"/>
      <c r="F98" s="67"/>
      <c r="G98" s="67"/>
      <c r="H98" s="67"/>
      <c r="I98" s="67"/>
      <c r="J98" s="67"/>
    </row>
    <row r="99" spans="2:10" x14ac:dyDescent="0.2">
      <c r="B99" s="67"/>
      <c r="C99" s="67"/>
      <c r="D99" s="67"/>
      <c r="E99" s="67"/>
      <c r="F99" s="67"/>
      <c r="G99" s="67"/>
      <c r="H99" s="67"/>
      <c r="I99" s="67"/>
      <c r="J99" s="67"/>
    </row>
    <row r="100" spans="2:10" x14ac:dyDescent="0.2">
      <c r="B100" s="67"/>
      <c r="C100" s="67"/>
      <c r="D100" s="67"/>
      <c r="E100" s="67"/>
      <c r="F100" s="67"/>
      <c r="G100" s="67"/>
      <c r="H100" s="67"/>
      <c r="I100" s="67"/>
      <c r="J100" s="67"/>
    </row>
    <row r="101" spans="2:10" x14ac:dyDescent="0.2">
      <c r="B101" s="67"/>
      <c r="C101" s="67"/>
      <c r="D101" s="67"/>
      <c r="E101" s="67"/>
      <c r="F101" s="67"/>
      <c r="G101" s="67"/>
      <c r="H101" s="67"/>
      <c r="I101" s="67"/>
      <c r="J101" s="67"/>
    </row>
    <row r="102" spans="2:10" x14ac:dyDescent="0.2">
      <c r="B102" s="67"/>
      <c r="C102" s="67"/>
      <c r="D102" s="67"/>
      <c r="E102" s="67"/>
      <c r="F102" s="67"/>
      <c r="G102" s="67"/>
      <c r="H102" s="67"/>
      <c r="I102" s="67"/>
      <c r="J102" s="67"/>
    </row>
    <row r="103" spans="2:10" x14ac:dyDescent="0.2">
      <c r="B103" s="67"/>
      <c r="C103" s="67"/>
      <c r="D103" s="67"/>
      <c r="E103" s="67"/>
      <c r="F103" s="67"/>
      <c r="G103" s="67"/>
      <c r="H103" s="67"/>
      <c r="I103" s="67"/>
      <c r="J103" s="67"/>
    </row>
    <row r="104" spans="2:10" x14ac:dyDescent="0.2">
      <c r="B104" s="67"/>
      <c r="C104" s="67"/>
      <c r="D104" s="67"/>
      <c r="E104" s="67"/>
      <c r="F104" s="67"/>
      <c r="G104" s="67"/>
      <c r="H104" s="67"/>
      <c r="I104" s="67"/>
      <c r="J104" s="67"/>
    </row>
    <row r="105" spans="2:10" x14ac:dyDescent="0.2">
      <c r="B105" s="67"/>
      <c r="C105" s="67"/>
      <c r="D105" s="67"/>
      <c r="E105" s="67"/>
      <c r="F105" s="67"/>
      <c r="G105" s="67"/>
      <c r="H105" s="67"/>
      <c r="I105" s="67"/>
      <c r="J105" s="67"/>
    </row>
    <row r="106" spans="2:10" x14ac:dyDescent="0.2">
      <c r="B106" s="67"/>
      <c r="C106" s="67"/>
      <c r="D106" s="67"/>
      <c r="E106" s="67"/>
      <c r="F106" s="67"/>
      <c r="G106" s="67"/>
      <c r="H106" s="67"/>
      <c r="I106" s="67"/>
      <c r="J106" s="67"/>
    </row>
    <row r="107" spans="2:10" x14ac:dyDescent="0.2">
      <c r="B107" s="67"/>
      <c r="C107" s="67"/>
      <c r="D107" s="67"/>
      <c r="E107" s="67"/>
      <c r="F107" s="67"/>
      <c r="G107" s="67"/>
      <c r="H107" s="67"/>
      <c r="I107" s="67"/>
      <c r="J107" s="67"/>
    </row>
    <row r="108" spans="2:10" x14ac:dyDescent="0.2">
      <c r="B108" s="67"/>
      <c r="C108" s="67"/>
      <c r="D108" s="67"/>
      <c r="E108" s="67"/>
      <c r="F108" s="67"/>
      <c r="G108" s="67"/>
      <c r="H108" s="67"/>
      <c r="I108" s="67"/>
      <c r="J108" s="67"/>
    </row>
    <row r="109" spans="2:10" x14ac:dyDescent="0.2">
      <c r="B109" s="67"/>
      <c r="C109" s="67"/>
      <c r="D109" s="67"/>
      <c r="E109" s="67"/>
      <c r="F109" s="67"/>
      <c r="G109" s="67"/>
      <c r="H109" s="67"/>
      <c r="I109" s="67"/>
      <c r="J109" s="67"/>
    </row>
    <row r="110" spans="2:10" x14ac:dyDescent="0.2">
      <c r="B110" s="67"/>
      <c r="C110" s="67"/>
      <c r="D110" s="67"/>
      <c r="E110" s="67"/>
      <c r="F110" s="67"/>
      <c r="G110" s="67"/>
      <c r="H110" s="67"/>
      <c r="I110" s="67"/>
      <c r="J110" s="67"/>
    </row>
    <row r="111" spans="2:10" x14ac:dyDescent="0.2">
      <c r="B111" s="67"/>
      <c r="C111" s="67"/>
      <c r="D111" s="67"/>
      <c r="E111" s="67"/>
      <c r="F111" s="67"/>
      <c r="G111" s="67"/>
      <c r="H111" s="67"/>
      <c r="I111" s="67"/>
      <c r="J111" s="67"/>
    </row>
    <row r="112" spans="2:10" x14ac:dyDescent="0.2">
      <c r="B112" s="67"/>
      <c r="C112" s="67"/>
      <c r="D112" s="67"/>
      <c r="E112" s="67"/>
      <c r="F112" s="67"/>
      <c r="G112" s="67"/>
      <c r="H112" s="67"/>
      <c r="I112" s="67"/>
      <c r="J112" s="67"/>
    </row>
    <row r="113" spans="2:10" x14ac:dyDescent="0.2">
      <c r="B113" s="67"/>
      <c r="C113" s="67"/>
      <c r="D113" s="67"/>
      <c r="E113" s="67"/>
      <c r="F113" s="67"/>
      <c r="G113" s="67"/>
      <c r="H113" s="67"/>
      <c r="I113" s="67"/>
      <c r="J113" s="67"/>
    </row>
    <row r="114" spans="2:10" x14ac:dyDescent="0.2">
      <c r="B114" s="67"/>
      <c r="C114" s="67"/>
      <c r="D114" s="67"/>
      <c r="E114" s="67"/>
      <c r="F114" s="67"/>
      <c r="G114" s="67"/>
      <c r="H114" s="67"/>
      <c r="I114" s="67"/>
      <c r="J114" s="67"/>
    </row>
    <row r="115" spans="2:10" x14ac:dyDescent="0.2">
      <c r="B115" s="67"/>
      <c r="C115" s="67"/>
      <c r="D115" s="67"/>
      <c r="E115" s="67"/>
      <c r="F115" s="67"/>
      <c r="G115" s="67"/>
      <c r="H115" s="67"/>
      <c r="I115" s="67"/>
      <c r="J115" s="67"/>
    </row>
    <row r="116" spans="2:10" x14ac:dyDescent="0.2">
      <c r="B116" s="67"/>
      <c r="C116" s="67"/>
      <c r="D116" s="67"/>
      <c r="E116" s="67"/>
      <c r="F116" s="67"/>
      <c r="G116" s="67"/>
      <c r="H116" s="67"/>
      <c r="I116" s="67"/>
      <c r="J116" s="67"/>
    </row>
    <row r="117" spans="2:10" x14ac:dyDescent="0.2">
      <c r="B117" s="67"/>
      <c r="C117" s="67"/>
      <c r="D117" s="67"/>
      <c r="E117" s="67"/>
      <c r="F117" s="67"/>
      <c r="G117" s="67"/>
      <c r="H117" s="67"/>
      <c r="I117" s="67"/>
      <c r="J117" s="67"/>
    </row>
    <row r="118" spans="2:10" x14ac:dyDescent="0.2">
      <c r="B118" s="67"/>
      <c r="C118" s="67"/>
      <c r="D118" s="67"/>
      <c r="E118" s="67"/>
      <c r="F118" s="67"/>
      <c r="G118" s="67"/>
      <c r="H118" s="67"/>
      <c r="I118" s="67"/>
      <c r="J118" s="67"/>
    </row>
    <row r="119" spans="2:10" x14ac:dyDescent="0.2">
      <c r="B119" s="67"/>
      <c r="C119" s="67"/>
      <c r="D119" s="67"/>
      <c r="E119" s="67"/>
      <c r="F119" s="67"/>
      <c r="G119" s="67"/>
      <c r="H119" s="67"/>
      <c r="I119" s="67"/>
      <c r="J119" s="67"/>
    </row>
    <row r="120" spans="2:10" x14ac:dyDescent="0.2">
      <c r="B120" s="67"/>
      <c r="C120" s="67"/>
      <c r="D120" s="67"/>
      <c r="E120" s="67"/>
      <c r="F120" s="67"/>
      <c r="G120" s="67"/>
      <c r="H120" s="67"/>
      <c r="I120" s="67"/>
      <c r="J120" s="67"/>
    </row>
    <row r="121" spans="2:10" x14ac:dyDescent="0.2">
      <c r="B121" s="67"/>
      <c r="C121" s="67"/>
      <c r="D121" s="67"/>
      <c r="E121" s="67"/>
      <c r="F121" s="67"/>
      <c r="G121" s="67"/>
      <c r="H121" s="67"/>
      <c r="I121" s="67"/>
      <c r="J121" s="67"/>
    </row>
    <row r="122" spans="2:10" x14ac:dyDescent="0.2">
      <c r="B122" s="67"/>
      <c r="C122" s="67"/>
      <c r="D122" s="67"/>
      <c r="E122" s="67"/>
      <c r="F122" s="67"/>
      <c r="G122" s="67"/>
      <c r="H122" s="67"/>
      <c r="I122" s="67"/>
      <c r="J122" s="67"/>
    </row>
    <row r="123" spans="2:10" x14ac:dyDescent="0.2">
      <c r="B123" s="67"/>
      <c r="C123" s="67"/>
      <c r="D123" s="67"/>
      <c r="E123" s="67"/>
      <c r="F123" s="67"/>
      <c r="G123" s="67"/>
      <c r="H123" s="67"/>
      <c r="I123" s="67"/>
      <c r="J123" s="67"/>
    </row>
    <row r="124" spans="2:10" x14ac:dyDescent="0.2">
      <c r="B124" s="67"/>
      <c r="C124" s="67"/>
      <c r="D124" s="67"/>
      <c r="E124" s="67"/>
      <c r="F124" s="67"/>
      <c r="G124" s="67"/>
      <c r="H124" s="67"/>
      <c r="I124" s="67"/>
      <c r="J124" s="67"/>
    </row>
    <row r="125" spans="2:10" x14ac:dyDescent="0.2">
      <c r="B125" s="67"/>
      <c r="C125" s="67"/>
      <c r="D125" s="67"/>
      <c r="E125" s="67"/>
      <c r="F125" s="67"/>
      <c r="G125" s="67"/>
      <c r="H125" s="67"/>
      <c r="I125" s="67"/>
      <c r="J125" s="67"/>
    </row>
    <row r="126" spans="2:10" x14ac:dyDescent="0.2">
      <c r="B126" s="67"/>
      <c r="C126" s="67"/>
      <c r="D126" s="67"/>
      <c r="E126" s="67"/>
      <c r="F126" s="67"/>
      <c r="G126" s="67"/>
      <c r="H126" s="67"/>
      <c r="I126" s="67"/>
      <c r="J126" s="67"/>
    </row>
    <row r="127" spans="2:10" x14ac:dyDescent="0.2">
      <c r="B127" s="67"/>
      <c r="C127" s="67"/>
      <c r="D127" s="67"/>
      <c r="E127" s="67"/>
      <c r="F127" s="67"/>
      <c r="G127" s="67"/>
      <c r="H127" s="67"/>
      <c r="I127" s="67"/>
      <c r="J127" s="67"/>
    </row>
    <row r="128" spans="2:10" x14ac:dyDescent="0.2">
      <c r="B128" s="67"/>
      <c r="C128" s="67"/>
      <c r="D128" s="67"/>
      <c r="E128" s="67"/>
      <c r="F128" s="67"/>
      <c r="G128" s="67"/>
      <c r="H128" s="67"/>
      <c r="I128" s="67"/>
      <c r="J128" s="67"/>
    </row>
    <row r="129" spans="2:10" x14ac:dyDescent="0.2">
      <c r="B129" s="67"/>
      <c r="C129" s="67"/>
      <c r="D129" s="67"/>
      <c r="E129" s="67"/>
      <c r="F129" s="67"/>
      <c r="G129" s="67"/>
      <c r="H129" s="67"/>
      <c r="I129" s="67"/>
      <c r="J129" s="67"/>
    </row>
    <row r="130" spans="2:10" x14ac:dyDescent="0.2">
      <c r="B130" s="67"/>
      <c r="C130" s="67"/>
      <c r="D130" s="67"/>
      <c r="E130" s="67"/>
      <c r="F130" s="67"/>
      <c r="G130" s="67"/>
      <c r="H130" s="67"/>
      <c r="I130" s="67"/>
      <c r="J130" s="67"/>
    </row>
    <row r="131" spans="2:10" x14ac:dyDescent="0.2">
      <c r="B131" s="67"/>
      <c r="C131" s="67"/>
      <c r="D131" s="67"/>
      <c r="E131" s="67"/>
      <c r="F131" s="67"/>
      <c r="G131" s="67"/>
      <c r="H131" s="67"/>
      <c r="I131" s="67"/>
      <c r="J131" s="67"/>
    </row>
    <row r="132" spans="2:10" x14ac:dyDescent="0.2">
      <c r="B132" s="67"/>
      <c r="C132" s="67"/>
      <c r="D132" s="67"/>
      <c r="E132" s="67"/>
      <c r="F132" s="67"/>
      <c r="G132" s="67"/>
      <c r="H132" s="67"/>
      <c r="I132" s="67"/>
      <c r="J132" s="67"/>
    </row>
    <row r="133" spans="2:10" x14ac:dyDescent="0.2">
      <c r="B133" s="67"/>
      <c r="C133" s="67"/>
      <c r="D133" s="67"/>
      <c r="E133" s="67"/>
      <c r="F133" s="67"/>
      <c r="G133" s="67"/>
      <c r="H133" s="67"/>
      <c r="I133" s="67"/>
      <c r="J133" s="67"/>
    </row>
    <row r="134" spans="2:10" x14ac:dyDescent="0.2">
      <c r="B134" s="67"/>
      <c r="C134" s="67"/>
      <c r="D134" s="67"/>
      <c r="E134" s="67"/>
      <c r="F134" s="67"/>
      <c r="G134" s="67"/>
      <c r="H134" s="67"/>
      <c r="I134" s="67"/>
      <c r="J134" s="67"/>
    </row>
    <row r="135" spans="2:10" x14ac:dyDescent="0.2">
      <c r="B135" s="67"/>
      <c r="C135" s="67"/>
      <c r="D135" s="67"/>
      <c r="E135" s="67"/>
      <c r="F135" s="67"/>
      <c r="G135" s="67"/>
      <c r="H135" s="67"/>
      <c r="I135" s="67"/>
      <c r="J135" s="67"/>
    </row>
    <row r="136" spans="2:10" x14ac:dyDescent="0.2">
      <c r="B136" s="67"/>
      <c r="C136" s="67"/>
      <c r="D136" s="67"/>
      <c r="E136" s="67"/>
      <c r="F136" s="67"/>
      <c r="G136" s="67"/>
      <c r="H136" s="67"/>
      <c r="I136" s="67"/>
      <c r="J136" s="67"/>
    </row>
    <row r="137" spans="2:10" x14ac:dyDescent="0.2">
      <c r="B137" s="67"/>
      <c r="C137" s="67"/>
      <c r="D137" s="67"/>
      <c r="E137" s="67"/>
      <c r="F137" s="67"/>
      <c r="G137" s="67"/>
      <c r="H137" s="67"/>
      <c r="I137" s="67"/>
      <c r="J137" s="67"/>
    </row>
    <row r="138" spans="2:10" x14ac:dyDescent="0.2">
      <c r="B138" s="67"/>
      <c r="C138" s="67"/>
      <c r="D138" s="67"/>
      <c r="E138" s="67"/>
      <c r="F138" s="67"/>
      <c r="G138" s="67"/>
      <c r="H138" s="67"/>
      <c r="I138" s="67"/>
      <c r="J138" s="67"/>
    </row>
    <row r="139" spans="2:10" x14ac:dyDescent="0.2">
      <c r="B139" s="67"/>
      <c r="C139" s="67"/>
      <c r="D139" s="67"/>
      <c r="E139" s="67"/>
      <c r="F139" s="67"/>
      <c r="G139" s="67"/>
      <c r="H139" s="67"/>
      <c r="I139" s="67"/>
      <c r="J139" s="67"/>
    </row>
    <row r="140" spans="2:10" x14ac:dyDescent="0.2">
      <c r="B140" s="67"/>
      <c r="C140" s="67"/>
      <c r="D140" s="67"/>
      <c r="E140" s="67"/>
      <c r="F140" s="67"/>
      <c r="G140" s="67"/>
      <c r="H140" s="67"/>
      <c r="I140" s="67"/>
      <c r="J140" s="67"/>
    </row>
    <row r="141" spans="2:10" x14ac:dyDescent="0.2">
      <c r="B141" s="67"/>
      <c r="C141" s="67"/>
      <c r="D141" s="67"/>
      <c r="E141" s="67"/>
      <c r="F141" s="67"/>
      <c r="G141" s="67"/>
      <c r="H141" s="67"/>
      <c r="I141" s="67"/>
      <c r="J141" s="67"/>
    </row>
    <row r="142" spans="2:10" x14ac:dyDescent="0.2">
      <c r="B142" s="67"/>
      <c r="C142" s="67"/>
      <c r="D142" s="67"/>
      <c r="E142" s="67"/>
      <c r="F142" s="67"/>
      <c r="G142" s="67"/>
      <c r="H142" s="67"/>
      <c r="I142" s="67"/>
      <c r="J142" s="67"/>
    </row>
    <row r="143" spans="2:10" x14ac:dyDescent="0.2">
      <c r="B143" s="67"/>
      <c r="C143" s="67"/>
      <c r="D143" s="67"/>
      <c r="E143" s="67"/>
      <c r="F143" s="67"/>
      <c r="G143" s="67"/>
      <c r="H143" s="67"/>
      <c r="I143" s="67"/>
      <c r="J143" s="67"/>
    </row>
    <row r="144" spans="2:10" x14ac:dyDescent="0.2">
      <c r="B144" s="67"/>
      <c r="C144" s="67"/>
      <c r="D144" s="67"/>
      <c r="E144" s="67"/>
      <c r="F144" s="67"/>
      <c r="G144" s="67"/>
      <c r="H144" s="67"/>
      <c r="I144" s="67"/>
      <c r="J144" s="67"/>
    </row>
    <row r="145" spans="2:10" x14ac:dyDescent="0.2">
      <c r="B145" s="67"/>
      <c r="C145" s="67"/>
      <c r="D145" s="67"/>
      <c r="E145" s="67"/>
      <c r="F145" s="67"/>
      <c r="G145" s="67"/>
      <c r="H145" s="67"/>
      <c r="I145" s="67"/>
      <c r="J145" s="67"/>
    </row>
    <row r="146" spans="2:10" x14ac:dyDescent="0.2">
      <c r="B146" s="67"/>
      <c r="C146" s="67"/>
      <c r="D146" s="67"/>
      <c r="E146" s="67"/>
      <c r="F146" s="67"/>
      <c r="G146" s="67"/>
      <c r="H146" s="67"/>
      <c r="I146" s="67"/>
      <c r="J146" s="67"/>
    </row>
    <row r="147" spans="2:10" x14ac:dyDescent="0.2">
      <c r="B147" s="67"/>
      <c r="C147" s="67"/>
      <c r="D147" s="67"/>
      <c r="E147" s="67"/>
      <c r="F147" s="67"/>
      <c r="G147" s="67"/>
      <c r="H147" s="67"/>
      <c r="I147" s="67"/>
      <c r="J147" s="67"/>
    </row>
    <row r="148" spans="2:10" x14ac:dyDescent="0.2">
      <c r="B148" s="67"/>
      <c r="C148" s="67"/>
      <c r="D148" s="67"/>
      <c r="E148" s="67"/>
      <c r="F148" s="67"/>
      <c r="G148" s="67"/>
      <c r="H148" s="67"/>
      <c r="I148" s="67"/>
      <c r="J148" s="67"/>
    </row>
    <row r="149" spans="2:10" x14ac:dyDescent="0.2">
      <c r="B149" s="67"/>
      <c r="C149" s="67"/>
      <c r="D149" s="67"/>
      <c r="E149" s="67"/>
      <c r="F149" s="67"/>
      <c r="G149" s="67"/>
      <c r="H149" s="67"/>
      <c r="I149" s="67"/>
      <c r="J149" s="67"/>
    </row>
    <row r="150" spans="2:10" x14ac:dyDescent="0.2">
      <c r="B150" s="67"/>
      <c r="C150" s="67"/>
      <c r="D150" s="67"/>
      <c r="E150" s="67"/>
      <c r="F150" s="67"/>
      <c r="G150" s="67"/>
      <c r="H150" s="67"/>
      <c r="I150" s="67"/>
      <c r="J150" s="67"/>
    </row>
    <row r="151" spans="2:10" x14ac:dyDescent="0.2">
      <c r="B151" s="67"/>
      <c r="C151" s="67"/>
      <c r="D151" s="67"/>
      <c r="E151" s="67"/>
      <c r="F151" s="67"/>
      <c r="G151" s="67"/>
      <c r="H151" s="67"/>
      <c r="I151" s="67"/>
      <c r="J151" s="67"/>
    </row>
    <row r="152" spans="2:10" x14ac:dyDescent="0.2">
      <c r="B152" s="67"/>
      <c r="C152" s="67"/>
      <c r="D152" s="67"/>
      <c r="E152" s="67"/>
      <c r="F152" s="67"/>
      <c r="G152" s="67"/>
      <c r="H152" s="67"/>
      <c r="I152" s="67"/>
      <c r="J152" s="67"/>
    </row>
    <row r="153" spans="2:10" x14ac:dyDescent="0.2">
      <c r="B153" s="67"/>
      <c r="C153" s="67"/>
      <c r="D153" s="67"/>
      <c r="E153" s="67"/>
      <c r="F153" s="67"/>
      <c r="G153" s="67"/>
      <c r="H153" s="67"/>
      <c r="I153" s="67"/>
      <c r="J153" s="67"/>
    </row>
    <row r="154" spans="2:10" x14ac:dyDescent="0.2">
      <c r="B154" s="67"/>
      <c r="C154" s="67"/>
      <c r="D154" s="67"/>
      <c r="E154" s="67"/>
      <c r="F154" s="67"/>
      <c r="G154" s="67"/>
      <c r="H154" s="67"/>
      <c r="I154" s="67"/>
      <c r="J154" s="67"/>
    </row>
    <row r="155" spans="2:10" x14ac:dyDescent="0.2">
      <c r="B155" s="67"/>
      <c r="C155" s="67"/>
      <c r="D155" s="67"/>
      <c r="E155" s="67"/>
      <c r="F155" s="67"/>
      <c r="G155" s="67"/>
      <c r="H155" s="67"/>
      <c r="I155" s="67"/>
      <c r="J155" s="67"/>
    </row>
    <row r="156" spans="2:10" x14ac:dyDescent="0.2">
      <c r="B156" s="67"/>
      <c r="C156" s="67"/>
      <c r="D156" s="67"/>
      <c r="E156" s="67"/>
      <c r="F156" s="67"/>
      <c r="G156" s="67"/>
      <c r="H156" s="67"/>
      <c r="I156" s="67"/>
      <c r="J156" s="67"/>
    </row>
    <row r="157" spans="2:10" x14ac:dyDescent="0.2">
      <c r="B157" s="67"/>
      <c r="C157" s="67"/>
      <c r="D157" s="67"/>
      <c r="E157" s="67"/>
      <c r="F157" s="67"/>
      <c r="G157" s="67"/>
      <c r="H157" s="67"/>
      <c r="I157" s="67"/>
      <c r="J157" s="67"/>
    </row>
    <row r="158" spans="2:10" x14ac:dyDescent="0.2">
      <c r="B158" s="67"/>
      <c r="C158" s="67"/>
      <c r="D158" s="67"/>
      <c r="E158" s="67"/>
      <c r="F158" s="67"/>
      <c r="G158" s="67"/>
      <c r="H158" s="67"/>
      <c r="I158" s="67"/>
      <c r="J158" s="67"/>
    </row>
    <row r="159" spans="2:10" x14ac:dyDescent="0.2">
      <c r="B159" s="67"/>
      <c r="C159" s="67"/>
      <c r="D159" s="67"/>
      <c r="E159" s="67"/>
      <c r="F159" s="67"/>
      <c r="G159" s="67"/>
      <c r="H159" s="67"/>
      <c r="I159" s="67"/>
      <c r="J159" s="67"/>
    </row>
    <row r="160" spans="2:10" x14ac:dyDescent="0.2">
      <c r="B160" s="67"/>
      <c r="C160" s="67"/>
      <c r="D160" s="67"/>
      <c r="E160" s="67"/>
      <c r="F160" s="67"/>
      <c r="G160" s="67"/>
      <c r="H160" s="67"/>
      <c r="I160" s="67"/>
      <c r="J160" s="67"/>
    </row>
    <row r="161" spans="2:10" x14ac:dyDescent="0.2">
      <c r="B161" s="67"/>
      <c r="C161" s="67"/>
      <c r="D161" s="67"/>
      <c r="E161" s="67"/>
      <c r="F161" s="67"/>
      <c r="G161" s="67"/>
      <c r="H161" s="67"/>
      <c r="I161" s="67"/>
      <c r="J161" s="67"/>
    </row>
    <row r="162" spans="2:10" x14ac:dyDescent="0.2">
      <c r="B162" s="67"/>
      <c r="C162" s="67"/>
      <c r="D162" s="67"/>
      <c r="E162" s="67"/>
      <c r="F162" s="67"/>
      <c r="G162" s="67"/>
      <c r="H162" s="67"/>
      <c r="I162" s="67"/>
      <c r="J162" s="67"/>
    </row>
    <row r="163" spans="2:10" x14ac:dyDescent="0.2">
      <c r="B163" s="67"/>
      <c r="C163" s="67"/>
      <c r="D163" s="67"/>
      <c r="E163" s="67"/>
      <c r="F163" s="67"/>
      <c r="G163" s="67"/>
      <c r="H163" s="67"/>
      <c r="I163" s="67"/>
      <c r="J163" s="67"/>
    </row>
    <row r="164" spans="2:10" x14ac:dyDescent="0.2">
      <c r="B164" s="67"/>
      <c r="C164" s="67"/>
      <c r="D164" s="67"/>
      <c r="E164" s="67"/>
      <c r="F164" s="67"/>
      <c r="G164" s="67"/>
      <c r="H164" s="67"/>
      <c r="I164" s="67"/>
      <c r="J164" s="67"/>
    </row>
    <row r="165" spans="2:10" x14ac:dyDescent="0.2">
      <c r="B165" s="67"/>
      <c r="C165" s="67"/>
      <c r="D165" s="67"/>
      <c r="E165" s="67"/>
      <c r="F165" s="67"/>
      <c r="G165" s="67"/>
      <c r="H165" s="67"/>
      <c r="I165" s="67"/>
      <c r="J165" s="67"/>
    </row>
    <row r="166" spans="2:10" x14ac:dyDescent="0.2">
      <c r="B166" s="67"/>
      <c r="C166" s="67"/>
      <c r="D166" s="67"/>
      <c r="E166" s="67"/>
      <c r="F166" s="67"/>
      <c r="G166" s="67"/>
      <c r="H166" s="67"/>
      <c r="I166" s="67"/>
      <c r="J166" s="67"/>
    </row>
    <row r="167" spans="2:10" x14ac:dyDescent="0.2">
      <c r="B167" s="67"/>
      <c r="C167" s="67"/>
      <c r="D167" s="67"/>
      <c r="E167" s="67"/>
      <c r="F167" s="67"/>
      <c r="G167" s="67"/>
      <c r="H167" s="67"/>
      <c r="I167" s="67"/>
      <c r="J167" s="67"/>
    </row>
    <row r="168" spans="2:10" x14ac:dyDescent="0.2">
      <c r="B168" s="67"/>
      <c r="C168" s="67"/>
      <c r="D168" s="67"/>
      <c r="E168" s="67"/>
      <c r="F168" s="67"/>
      <c r="G168" s="67"/>
      <c r="H168" s="67"/>
      <c r="I168" s="67"/>
      <c r="J168" s="67"/>
    </row>
    <row r="169" spans="2:10" x14ac:dyDescent="0.2">
      <c r="B169" s="67"/>
      <c r="C169" s="67"/>
      <c r="D169" s="67"/>
      <c r="E169" s="67"/>
      <c r="F169" s="67"/>
      <c r="G169" s="67"/>
      <c r="H169" s="67"/>
      <c r="I169" s="67"/>
      <c r="J169" s="67"/>
    </row>
    <row r="170" spans="2:10" x14ac:dyDescent="0.2">
      <c r="B170" s="67"/>
      <c r="C170" s="67"/>
      <c r="D170" s="67"/>
      <c r="E170" s="67"/>
      <c r="F170" s="67"/>
      <c r="G170" s="67"/>
      <c r="H170" s="67"/>
      <c r="I170" s="67"/>
      <c r="J170" s="67"/>
    </row>
    <row r="171" spans="2:10" x14ac:dyDescent="0.2">
      <c r="B171" s="67"/>
      <c r="C171" s="67"/>
      <c r="D171" s="67"/>
      <c r="E171" s="67"/>
      <c r="F171" s="67"/>
      <c r="G171" s="67"/>
      <c r="H171" s="67"/>
      <c r="I171" s="67"/>
      <c r="J171" s="67"/>
    </row>
    <row r="172" spans="2:10" x14ac:dyDescent="0.2">
      <c r="B172" s="67"/>
      <c r="C172" s="67"/>
      <c r="D172" s="67"/>
      <c r="E172" s="67"/>
      <c r="F172" s="67"/>
      <c r="G172" s="67"/>
      <c r="H172" s="67"/>
      <c r="I172" s="67"/>
      <c r="J172" s="67"/>
    </row>
    <row r="173" spans="2:10" x14ac:dyDescent="0.2">
      <c r="B173" s="67"/>
      <c r="C173" s="67"/>
      <c r="D173" s="67"/>
      <c r="E173" s="67"/>
      <c r="F173" s="67"/>
      <c r="G173" s="67"/>
      <c r="H173" s="67"/>
      <c r="I173" s="67"/>
      <c r="J173" s="67"/>
    </row>
    <row r="174" spans="2:10" x14ac:dyDescent="0.2">
      <c r="B174" s="67"/>
      <c r="C174" s="67"/>
      <c r="D174" s="67"/>
      <c r="E174" s="67"/>
      <c r="F174" s="67"/>
      <c r="G174" s="67"/>
      <c r="H174" s="67"/>
      <c r="I174" s="67"/>
      <c r="J174" s="67"/>
    </row>
    <row r="175" spans="2:10" x14ac:dyDescent="0.2">
      <c r="B175" s="67"/>
      <c r="C175" s="67"/>
      <c r="D175" s="67"/>
      <c r="E175" s="67"/>
      <c r="F175" s="67"/>
      <c r="G175" s="67"/>
      <c r="H175" s="67"/>
      <c r="I175" s="67"/>
      <c r="J175" s="67"/>
    </row>
    <row r="176" spans="2:10" x14ac:dyDescent="0.2">
      <c r="B176" s="67"/>
      <c r="C176" s="67"/>
      <c r="D176" s="67"/>
      <c r="E176" s="67"/>
      <c r="F176" s="67"/>
      <c r="G176" s="67"/>
      <c r="H176" s="67"/>
      <c r="I176" s="67"/>
      <c r="J176" s="67"/>
    </row>
    <row r="177" spans="2:10" x14ac:dyDescent="0.2">
      <c r="B177" s="67"/>
      <c r="C177" s="67"/>
      <c r="D177" s="67"/>
      <c r="E177" s="67"/>
      <c r="F177" s="67"/>
      <c r="G177" s="67"/>
      <c r="H177" s="67"/>
      <c r="I177" s="67"/>
      <c r="J177" s="67"/>
    </row>
    <row r="178" spans="2:10" x14ac:dyDescent="0.2">
      <c r="B178" s="67"/>
      <c r="C178" s="67"/>
      <c r="D178" s="67"/>
      <c r="E178" s="67"/>
      <c r="F178" s="67"/>
      <c r="G178" s="67"/>
      <c r="H178" s="67"/>
      <c r="I178" s="67"/>
      <c r="J178" s="67"/>
    </row>
    <row r="179" spans="2:10" x14ac:dyDescent="0.2">
      <c r="B179" s="67"/>
      <c r="C179" s="67"/>
      <c r="D179" s="67"/>
      <c r="E179" s="67"/>
      <c r="F179" s="67"/>
      <c r="G179" s="67"/>
      <c r="H179" s="67"/>
      <c r="I179" s="67"/>
      <c r="J179" s="67"/>
    </row>
    <row r="180" spans="2:10" x14ac:dyDescent="0.2">
      <c r="B180" s="67"/>
      <c r="C180" s="67"/>
      <c r="D180" s="67"/>
      <c r="E180" s="67"/>
      <c r="F180" s="67"/>
      <c r="G180" s="67"/>
      <c r="H180" s="67"/>
      <c r="I180" s="67"/>
      <c r="J180" s="67"/>
    </row>
    <row r="181" spans="2:10" x14ac:dyDescent="0.2">
      <c r="B181" s="67"/>
      <c r="C181" s="67"/>
      <c r="D181" s="67"/>
      <c r="E181" s="67"/>
      <c r="F181" s="67"/>
      <c r="G181" s="67"/>
      <c r="H181" s="67"/>
      <c r="I181" s="67"/>
      <c r="J181" s="67"/>
    </row>
    <row r="182" spans="2:10" x14ac:dyDescent="0.2">
      <c r="B182" s="67"/>
      <c r="C182" s="67"/>
      <c r="D182" s="67"/>
      <c r="E182" s="67"/>
      <c r="F182" s="67"/>
      <c r="G182" s="67"/>
      <c r="H182" s="67"/>
      <c r="I182" s="67"/>
      <c r="J182" s="67"/>
    </row>
    <row r="183" spans="2:10" x14ac:dyDescent="0.2">
      <c r="B183" s="67"/>
      <c r="C183" s="67"/>
      <c r="D183" s="67"/>
      <c r="E183" s="67"/>
      <c r="F183" s="67"/>
      <c r="G183" s="67"/>
      <c r="H183" s="67"/>
      <c r="I183" s="67"/>
      <c r="J183" s="67"/>
    </row>
    <row r="184" spans="2:10" x14ac:dyDescent="0.2">
      <c r="B184" s="67"/>
      <c r="C184" s="67"/>
      <c r="D184" s="67"/>
      <c r="E184" s="67"/>
      <c r="F184" s="67"/>
      <c r="G184" s="67"/>
      <c r="H184" s="67"/>
      <c r="I184" s="67"/>
      <c r="J184" s="67"/>
    </row>
    <row r="185" spans="2:10" x14ac:dyDescent="0.2">
      <c r="B185" s="67"/>
      <c r="C185" s="67"/>
      <c r="D185" s="67"/>
      <c r="E185" s="67"/>
      <c r="F185" s="67"/>
      <c r="G185" s="67"/>
      <c r="H185" s="67"/>
      <c r="I185" s="67"/>
      <c r="J185" s="67"/>
    </row>
    <row r="186" spans="2:10" x14ac:dyDescent="0.2">
      <c r="B186" s="67"/>
      <c r="C186" s="67"/>
      <c r="D186" s="67"/>
      <c r="E186" s="67"/>
      <c r="F186" s="67"/>
      <c r="G186" s="67"/>
      <c r="H186" s="67"/>
      <c r="I186" s="67"/>
      <c r="J186" s="67"/>
    </row>
    <row r="187" spans="2:10" x14ac:dyDescent="0.2">
      <c r="B187" s="67"/>
      <c r="C187" s="67"/>
      <c r="D187" s="67"/>
      <c r="E187" s="67"/>
      <c r="F187" s="67"/>
      <c r="G187" s="67"/>
      <c r="H187" s="67"/>
      <c r="I187" s="67"/>
      <c r="J187" s="67"/>
    </row>
    <row r="188" spans="2:10" x14ac:dyDescent="0.2">
      <c r="B188" s="67"/>
      <c r="C188" s="67"/>
      <c r="D188" s="67"/>
      <c r="E188" s="67"/>
      <c r="F188" s="67"/>
      <c r="G188" s="67"/>
      <c r="H188" s="67"/>
      <c r="I188" s="67"/>
      <c r="J188" s="67"/>
    </row>
    <row r="189" spans="2:10" x14ac:dyDescent="0.2">
      <c r="B189" s="67"/>
      <c r="C189" s="67"/>
      <c r="D189" s="67"/>
      <c r="E189" s="67"/>
      <c r="F189" s="67"/>
      <c r="G189" s="67"/>
      <c r="H189" s="67"/>
      <c r="I189" s="67"/>
      <c r="J189" s="67"/>
    </row>
    <row r="190" spans="2:10" x14ac:dyDescent="0.2">
      <c r="B190" s="67"/>
      <c r="C190" s="67"/>
      <c r="D190" s="67"/>
      <c r="E190" s="67"/>
      <c r="F190" s="67"/>
      <c r="G190" s="67"/>
      <c r="H190" s="67"/>
      <c r="I190" s="67"/>
      <c r="J190" s="67"/>
    </row>
    <row r="191" spans="2:10" x14ac:dyDescent="0.2">
      <c r="B191" s="67"/>
      <c r="C191" s="67"/>
      <c r="D191" s="67"/>
      <c r="E191" s="67"/>
      <c r="F191" s="67"/>
      <c r="G191" s="67"/>
      <c r="H191" s="67"/>
      <c r="I191" s="67"/>
      <c r="J191" s="67"/>
    </row>
    <row r="192" spans="2:10" x14ac:dyDescent="0.2">
      <c r="B192" s="67"/>
      <c r="C192" s="67"/>
      <c r="D192" s="67"/>
      <c r="E192" s="67"/>
      <c r="F192" s="67"/>
      <c r="G192" s="67"/>
      <c r="H192" s="67"/>
      <c r="I192" s="67"/>
      <c r="J192" s="67"/>
    </row>
    <row r="193" spans="2:10" x14ac:dyDescent="0.2">
      <c r="B193" s="67"/>
      <c r="C193" s="67"/>
      <c r="D193" s="67"/>
      <c r="E193" s="67"/>
      <c r="F193" s="67"/>
      <c r="G193" s="67"/>
      <c r="H193" s="67"/>
      <c r="I193" s="67"/>
      <c r="J193" s="67"/>
    </row>
    <row r="194" spans="2:10" x14ac:dyDescent="0.2">
      <c r="B194" s="67"/>
      <c r="C194" s="67"/>
      <c r="D194" s="67"/>
      <c r="E194" s="67"/>
      <c r="F194" s="67"/>
      <c r="G194" s="67"/>
      <c r="H194" s="67"/>
      <c r="I194" s="67"/>
      <c r="J194" s="67"/>
    </row>
    <row r="195" spans="2:10" x14ac:dyDescent="0.2">
      <c r="B195" s="67"/>
      <c r="C195" s="67"/>
      <c r="D195" s="67"/>
      <c r="E195" s="67"/>
      <c r="F195" s="67"/>
      <c r="G195" s="67"/>
      <c r="H195" s="67"/>
      <c r="I195" s="67"/>
      <c r="J195" s="67"/>
    </row>
    <row r="196" spans="2:10" x14ac:dyDescent="0.2">
      <c r="B196" s="67"/>
      <c r="C196" s="67"/>
      <c r="D196" s="67"/>
      <c r="E196" s="67"/>
      <c r="F196" s="67"/>
      <c r="G196" s="67"/>
      <c r="H196" s="67"/>
      <c r="I196" s="67"/>
      <c r="J196" s="67"/>
    </row>
    <row r="197" spans="2:10" x14ac:dyDescent="0.2">
      <c r="B197" s="67"/>
      <c r="C197" s="67"/>
      <c r="D197" s="67"/>
      <c r="E197" s="67"/>
      <c r="F197" s="67"/>
      <c r="G197" s="67"/>
      <c r="H197" s="67"/>
      <c r="I197" s="67"/>
      <c r="J197" s="67"/>
    </row>
    <row r="198" spans="2:10" x14ac:dyDescent="0.2">
      <c r="B198" s="67"/>
      <c r="C198" s="67"/>
      <c r="D198" s="67"/>
      <c r="E198" s="67"/>
      <c r="F198" s="67"/>
      <c r="G198" s="67"/>
      <c r="H198" s="67"/>
      <c r="I198" s="67"/>
      <c r="J198" s="67"/>
    </row>
    <row r="199" spans="2:10" x14ac:dyDescent="0.2">
      <c r="B199" s="67"/>
      <c r="C199" s="67"/>
      <c r="D199" s="67"/>
      <c r="E199" s="67"/>
      <c r="F199" s="67"/>
      <c r="G199" s="67"/>
      <c r="H199" s="67"/>
      <c r="I199" s="67"/>
      <c r="J199" s="67"/>
    </row>
    <row r="200" spans="2:10" x14ac:dyDescent="0.2">
      <c r="B200" s="67"/>
      <c r="C200" s="67"/>
      <c r="D200" s="67"/>
      <c r="E200" s="67"/>
      <c r="F200" s="67"/>
      <c r="G200" s="67"/>
      <c r="H200" s="67"/>
      <c r="I200" s="67"/>
      <c r="J200" s="67"/>
    </row>
    <row r="201" spans="2:10" x14ac:dyDescent="0.2">
      <c r="B201" s="67"/>
      <c r="C201" s="67"/>
      <c r="D201" s="67"/>
      <c r="E201" s="67"/>
      <c r="F201" s="67"/>
      <c r="G201" s="67"/>
      <c r="H201" s="67"/>
      <c r="I201" s="67"/>
      <c r="J201" s="67"/>
    </row>
    <row r="202" spans="2:10" x14ac:dyDescent="0.2">
      <c r="B202" s="67"/>
      <c r="C202" s="67"/>
      <c r="D202" s="67"/>
      <c r="E202" s="67"/>
      <c r="F202" s="67"/>
      <c r="G202" s="67"/>
      <c r="H202" s="67"/>
      <c r="I202" s="67"/>
      <c r="J202" s="67"/>
    </row>
    <row r="203" spans="2:10" x14ac:dyDescent="0.2">
      <c r="B203" s="67"/>
      <c r="C203" s="67"/>
      <c r="D203" s="67"/>
      <c r="E203" s="67"/>
      <c r="F203" s="67"/>
      <c r="G203" s="67"/>
      <c r="H203" s="67"/>
      <c r="I203" s="67"/>
      <c r="J203" s="67"/>
    </row>
    <row r="204" spans="2:10" x14ac:dyDescent="0.2">
      <c r="B204" s="67"/>
      <c r="C204" s="67"/>
      <c r="D204" s="67"/>
      <c r="E204" s="67"/>
      <c r="F204" s="67"/>
      <c r="G204" s="67"/>
      <c r="H204" s="67"/>
      <c r="I204" s="67"/>
      <c r="J204" s="67"/>
    </row>
    <row r="205" spans="2:10" x14ac:dyDescent="0.2">
      <c r="B205" s="67"/>
      <c r="C205" s="67"/>
      <c r="D205" s="67"/>
      <c r="E205" s="67"/>
      <c r="F205" s="67"/>
      <c r="G205" s="67"/>
      <c r="H205" s="67"/>
      <c r="I205" s="67"/>
      <c r="J205" s="67"/>
    </row>
    <row r="206" spans="2:10" x14ac:dyDescent="0.2">
      <c r="B206" s="67"/>
      <c r="C206" s="67"/>
      <c r="D206" s="67"/>
      <c r="E206" s="67"/>
      <c r="F206" s="67"/>
      <c r="G206" s="67"/>
      <c r="H206" s="67"/>
      <c r="I206" s="67"/>
      <c r="J206" s="67"/>
    </row>
    <row r="207" spans="2:10" x14ac:dyDescent="0.2">
      <c r="B207" s="67"/>
      <c r="C207" s="67"/>
      <c r="D207" s="67"/>
      <c r="E207" s="67"/>
      <c r="F207" s="67"/>
      <c r="G207" s="67"/>
      <c r="H207" s="67"/>
      <c r="I207" s="67"/>
      <c r="J207" s="67"/>
    </row>
    <row r="208" spans="2:10" x14ac:dyDescent="0.2">
      <c r="B208" s="67"/>
      <c r="C208" s="67"/>
      <c r="D208" s="67"/>
      <c r="E208" s="67"/>
      <c r="F208" s="67"/>
      <c r="G208" s="67"/>
      <c r="H208" s="67"/>
      <c r="I208" s="67"/>
      <c r="J208" s="67"/>
    </row>
    <row r="209" spans="2:10" x14ac:dyDescent="0.2">
      <c r="B209" s="67"/>
      <c r="C209" s="67"/>
      <c r="D209" s="67"/>
      <c r="E209" s="67"/>
      <c r="F209" s="67"/>
      <c r="G209" s="67"/>
      <c r="H209" s="67"/>
      <c r="I209" s="67"/>
      <c r="J209" s="67"/>
    </row>
    <row r="210" spans="2:10" x14ac:dyDescent="0.2">
      <c r="B210" s="67"/>
      <c r="C210" s="67"/>
      <c r="D210" s="67"/>
      <c r="E210" s="67"/>
      <c r="F210" s="67"/>
      <c r="G210" s="67"/>
      <c r="H210" s="67"/>
      <c r="I210" s="67"/>
      <c r="J210" s="67"/>
    </row>
    <row r="211" spans="2:10" x14ac:dyDescent="0.2">
      <c r="B211" s="67"/>
      <c r="C211" s="67"/>
      <c r="D211" s="67"/>
      <c r="E211" s="67"/>
      <c r="F211" s="67"/>
      <c r="G211" s="67"/>
      <c r="H211" s="67"/>
      <c r="I211" s="67"/>
      <c r="J211" s="67"/>
    </row>
    <row r="212" spans="2:10" x14ac:dyDescent="0.2">
      <c r="B212" s="67"/>
      <c r="C212" s="67"/>
      <c r="D212" s="67"/>
      <c r="E212" s="67"/>
      <c r="F212" s="67"/>
      <c r="G212" s="67"/>
      <c r="H212" s="67"/>
      <c r="I212" s="67"/>
      <c r="J212" s="67"/>
    </row>
    <row r="213" spans="2:10" x14ac:dyDescent="0.2">
      <c r="B213" s="67"/>
      <c r="C213" s="67"/>
      <c r="D213" s="67"/>
      <c r="E213" s="67"/>
      <c r="F213" s="67"/>
      <c r="G213" s="67"/>
      <c r="H213" s="67"/>
      <c r="I213" s="67"/>
      <c r="J213" s="67"/>
    </row>
    <row r="214" spans="2:10" x14ac:dyDescent="0.2">
      <c r="B214" s="67"/>
      <c r="C214" s="67"/>
      <c r="D214" s="67"/>
      <c r="E214" s="67"/>
      <c r="F214" s="67"/>
      <c r="G214" s="67"/>
      <c r="H214" s="67"/>
      <c r="I214" s="67"/>
      <c r="J214" s="67"/>
    </row>
    <row r="215" spans="2:10" x14ac:dyDescent="0.2">
      <c r="B215" s="67"/>
      <c r="C215" s="67"/>
      <c r="D215" s="67"/>
      <c r="E215" s="67"/>
      <c r="F215" s="67"/>
      <c r="G215" s="67"/>
      <c r="H215" s="67"/>
      <c r="I215" s="67"/>
      <c r="J215" s="67"/>
    </row>
    <row r="216" spans="2:10" x14ac:dyDescent="0.2">
      <c r="B216" s="67"/>
      <c r="C216" s="67"/>
      <c r="D216" s="67"/>
      <c r="E216" s="67"/>
      <c r="F216" s="67"/>
      <c r="G216" s="67"/>
      <c r="H216" s="67"/>
      <c r="I216" s="67"/>
      <c r="J216" s="67"/>
    </row>
    <row r="217" spans="2:10" x14ac:dyDescent="0.2">
      <c r="B217" s="67"/>
      <c r="C217" s="67"/>
      <c r="D217" s="67"/>
      <c r="E217" s="67"/>
      <c r="F217" s="67"/>
      <c r="G217" s="67"/>
      <c r="H217" s="67"/>
      <c r="I217" s="67"/>
      <c r="J217" s="67"/>
    </row>
    <row r="218" spans="2:10" x14ac:dyDescent="0.2">
      <c r="B218" s="67"/>
      <c r="C218" s="67"/>
      <c r="D218" s="67"/>
      <c r="E218" s="67"/>
      <c r="F218" s="67"/>
      <c r="G218" s="67"/>
      <c r="H218" s="67"/>
      <c r="I218" s="67"/>
      <c r="J218" s="67"/>
    </row>
    <row r="219" spans="2:10" x14ac:dyDescent="0.2">
      <c r="B219" s="67"/>
      <c r="C219" s="67"/>
      <c r="D219" s="67"/>
      <c r="E219" s="67"/>
      <c r="F219" s="67"/>
      <c r="G219" s="67"/>
      <c r="H219" s="67"/>
      <c r="I219" s="67"/>
      <c r="J219" s="67"/>
    </row>
    <row r="220" spans="2:10" x14ac:dyDescent="0.2">
      <c r="B220" s="67"/>
      <c r="C220" s="67"/>
      <c r="D220" s="67"/>
      <c r="E220" s="67"/>
      <c r="F220" s="67"/>
      <c r="G220" s="67"/>
      <c r="H220" s="67"/>
      <c r="I220" s="67"/>
      <c r="J220" s="67"/>
    </row>
    <row r="221" spans="2:10" x14ac:dyDescent="0.2">
      <c r="B221" s="67"/>
      <c r="C221" s="67"/>
      <c r="D221" s="67"/>
      <c r="E221" s="67"/>
      <c r="F221" s="67"/>
      <c r="G221" s="67"/>
      <c r="H221" s="67"/>
      <c r="I221" s="67"/>
      <c r="J221" s="67"/>
    </row>
    <row r="222" spans="2:10" x14ac:dyDescent="0.2">
      <c r="B222" s="67"/>
      <c r="C222" s="67"/>
      <c r="D222" s="67"/>
      <c r="E222" s="67"/>
      <c r="F222" s="67"/>
      <c r="G222" s="67"/>
      <c r="H222" s="67"/>
      <c r="I222" s="67"/>
      <c r="J222" s="67"/>
    </row>
    <row r="223" spans="2:10" x14ac:dyDescent="0.2">
      <c r="B223" s="67"/>
      <c r="C223" s="67"/>
      <c r="D223" s="67"/>
      <c r="E223" s="67"/>
      <c r="F223" s="67"/>
      <c r="G223" s="67"/>
      <c r="H223" s="67"/>
      <c r="I223" s="67"/>
      <c r="J223" s="67"/>
    </row>
    <row r="224" spans="2:10" x14ac:dyDescent="0.2">
      <c r="B224" s="67"/>
      <c r="C224" s="67"/>
      <c r="D224" s="67"/>
      <c r="E224" s="67"/>
      <c r="F224" s="67"/>
      <c r="G224" s="67"/>
      <c r="H224" s="67"/>
      <c r="I224" s="67"/>
      <c r="J224" s="67"/>
    </row>
    <row r="225" spans="2:10" x14ac:dyDescent="0.2">
      <c r="B225" s="67"/>
      <c r="C225" s="67"/>
      <c r="D225" s="67"/>
      <c r="E225" s="67"/>
      <c r="F225" s="67"/>
      <c r="G225" s="67"/>
      <c r="H225" s="67"/>
      <c r="I225" s="67"/>
      <c r="J225" s="67"/>
    </row>
    <row r="226" spans="2:10" x14ac:dyDescent="0.2">
      <c r="B226" s="67"/>
      <c r="C226" s="67"/>
      <c r="D226" s="67"/>
      <c r="E226" s="67"/>
      <c r="F226" s="67"/>
      <c r="G226" s="67"/>
      <c r="H226" s="67"/>
      <c r="I226" s="67"/>
      <c r="J226" s="67"/>
    </row>
    <row r="227" spans="2:10" x14ac:dyDescent="0.2">
      <c r="B227" s="67"/>
      <c r="C227" s="67"/>
      <c r="D227" s="67"/>
      <c r="E227" s="67"/>
      <c r="F227" s="67"/>
      <c r="G227" s="67"/>
      <c r="H227" s="67"/>
      <c r="I227" s="67"/>
      <c r="J227" s="67"/>
    </row>
    <row r="228" spans="2:10" x14ac:dyDescent="0.2">
      <c r="B228" s="67"/>
      <c r="C228" s="67"/>
      <c r="D228" s="67"/>
      <c r="E228" s="67"/>
      <c r="F228" s="67"/>
      <c r="G228" s="67"/>
      <c r="H228" s="67"/>
      <c r="I228" s="67"/>
      <c r="J228" s="67"/>
    </row>
    <row r="229" spans="2:10" x14ac:dyDescent="0.2">
      <c r="B229" s="67"/>
      <c r="C229" s="67"/>
      <c r="D229" s="67"/>
      <c r="E229" s="67"/>
      <c r="F229" s="67"/>
      <c r="G229" s="67"/>
      <c r="H229" s="67"/>
      <c r="I229" s="67"/>
      <c r="J229" s="67"/>
    </row>
    <row r="230" spans="2:10" x14ac:dyDescent="0.2">
      <c r="B230" s="67"/>
      <c r="C230" s="67"/>
      <c r="D230" s="67"/>
      <c r="E230" s="67"/>
      <c r="F230" s="67"/>
      <c r="G230" s="67"/>
      <c r="H230" s="67"/>
      <c r="I230" s="67"/>
      <c r="J230" s="67"/>
    </row>
    <row r="231" spans="2:10" x14ac:dyDescent="0.2">
      <c r="B231" s="67"/>
      <c r="C231" s="67"/>
      <c r="D231" s="67"/>
      <c r="E231" s="67"/>
      <c r="F231" s="67"/>
      <c r="G231" s="67"/>
      <c r="H231" s="67"/>
      <c r="I231" s="67"/>
      <c r="J231" s="67"/>
    </row>
    <row r="232" spans="2:10" x14ac:dyDescent="0.2">
      <c r="B232" s="67"/>
      <c r="C232" s="67"/>
      <c r="D232" s="67"/>
      <c r="E232" s="67"/>
      <c r="F232" s="67"/>
      <c r="G232" s="67"/>
      <c r="H232" s="67"/>
      <c r="I232" s="67"/>
      <c r="J232" s="67"/>
    </row>
    <row r="233" spans="2:10" x14ac:dyDescent="0.2">
      <c r="B233" s="67"/>
      <c r="C233" s="67"/>
      <c r="D233" s="67"/>
      <c r="E233" s="67"/>
      <c r="F233" s="67"/>
      <c r="G233" s="67"/>
      <c r="H233" s="67"/>
      <c r="I233" s="67"/>
      <c r="J233" s="67"/>
    </row>
    <row r="234" spans="2:10" x14ac:dyDescent="0.2">
      <c r="B234" s="67"/>
      <c r="C234" s="67"/>
      <c r="D234" s="67"/>
      <c r="E234" s="67"/>
      <c r="F234" s="67"/>
      <c r="G234" s="67"/>
      <c r="H234" s="67"/>
      <c r="I234" s="67"/>
      <c r="J234" s="67"/>
    </row>
    <row r="235" spans="2:10" x14ac:dyDescent="0.2">
      <c r="B235" s="67"/>
      <c r="C235" s="67"/>
      <c r="D235" s="67"/>
      <c r="E235" s="67"/>
      <c r="F235" s="67"/>
      <c r="G235" s="67"/>
      <c r="H235" s="67"/>
      <c r="I235" s="67"/>
      <c r="J235" s="67"/>
    </row>
    <row r="236" spans="2:10" x14ac:dyDescent="0.2">
      <c r="B236" s="67"/>
      <c r="C236" s="67"/>
      <c r="D236" s="67"/>
      <c r="E236" s="67"/>
      <c r="F236" s="67"/>
      <c r="G236" s="67"/>
      <c r="H236" s="67"/>
      <c r="I236" s="67"/>
      <c r="J236" s="67"/>
    </row>
    <row r="237" spans="2:10" x14ac:dyDescent="0.2">
      <c r="B237" s="67"/>
      <c r="C237" s="67"/>
      <c r="D237" s="67"/>
      <c r="E237" s="67"/>
      <c r="F237" s="67"/>
      <c r="G237" s="67"/>
      <c r="H237" s="67"/>
      <c r="I237" s="67"/>
      <c r="J237" s="67"/>
    </row>
    <row r="238" spans="2:10" x14ac:dyDescent="0.2">
      <c r="B238" s="67"/>
      <c r="C238" s="67"/>
      <c r="D238" s="67"/>
      <c r="E238" s="67"/>
      <c r="F238" s="67"/>
      <c r="G238" s="67"/>
      <c r="H238" s="67"/>
      <c r="I238" s="67"/>
      <c r="J238" s="67"/>
    </row>
    <row r="239" spans="2:10" x14ac:dyDescent="0.2">
      <c r="B239" s="67"/>
      <c r="C239" s="67"/>
      <c r="D239" s="67"/>
      <c r="E239" s="67"/>
      <c r="F239" s="67"/>
      <c r="G239" s="67"/>
      <c r="H239" s="67"/>
      <c r="I239" s="67"/>
      <c r="J239" s="67"/>
    </row>
    <row r="240" spans="2:10" x14ac:dyDescent="0.2">
      <c r="B240" s="67"/>
      <c r="C240" s="67"/>
      <c r="D240" s="67"/>
      <c r="E240" s="67"/>
      <c r="F240" s="67"/>
      <c r="G240" s="67"/>
      <c r="H240" s="67"/>
      <c r="I240" s="67"/>
      <c r="J240" s="67"/>
    </row>
    <row r="241" spans="2:10" x14ac:dyDescent="0.2">
      <c r="B241" s="67"/>
      <c r="C241" s="67"/>
      <c r="D241" s="67"/>
      <c r="E241" s="67"/>
      <c r="F241" s="67"/>
      <c r="G241" s="67"/>
      <c r="H241" s="67"/>
      <c r="I241" s="67"/>
      <c r="J241" s="67"/>
    </row>
    <row r="242" spans="2:10" x14ac:dyDescent="0.2">
      <c r="B242" s="67"/>
      <c r="C242" s="67"/>
      <c r="D242" s="67"/>
      <c r="E242" s="67"/>
      <c r="F242" s="67"/>
      <c r="G242" s="67"/>
      <c r="H242" s="67"/>
      <c r="I242" s="67"/>
      <c r="J242" s="67"/>
    </row>
    <row r="243" spans="2:10" x14ac:dyDescent="0.2">
      <c r="B243" s="67"/>
      <c r="C243" s="67"/>
      <c r="D243" s="67"/>
      <c r="E243" s="67"/>
      <c r="F243" s="67"/>
      <c r="G243" s="67"/>
      <c r="H243" s="67"/>
      <c r="I243" s="67"/>
      <c r="J243" s="67"/>
    </row>
    <row r="244" spans="2:10" x14ac:dyDescent="0.2">
      <c r="B244" s="67"/>
      <c r="C244" s="67"/>
      <c r="D244" s="67"/>
      <c r="E244" s="67"/>
      <c r="F244" s="67"/>
      <c r="G244" s="67"/>
      <c r="H244" s="67"/>
      <c r="I244" s="67"/>
      <c r="J244" s="67"/>
    </row>
    <row r="245" spans="2:10" x14ac:dyDescent="0.2">
      <c r="B245" s="67"/>
      <c r="C245" s="67"/>
      <c r="D245" s="67"/>
      <c r="E245" s="67"/>
      <c r="F245" s="67"/>
      <c r="G245" s="67"/>
      <c r="H245" s="67"/>
      <c r="I245" s="67"/>
      <c r="J245" s="67"/>
    </row>
    <row r="246" spans="2:10" x14ac:dyDescent="0.2">
      <c r="B246" s="67"/>
      <c r="C246" s="67"/>
      <c r="D246" s="67"/>
      <c r="E246" s="67"/>
      <c r="F246" s="67"/>
      <c r="G246" s="67"/>
      <c r="H246" s="67"/>
      <c r="I246" s="67"/>
      <c r="J246" s="67"/>
    </row>
    <row r="247" spans="2:10" x14ac:dyDescent="0.2">
      <c r="B247" s="67"/>
      <c r="C247" s="67"/>
      <c r="D247" s="67"/>
      <c r="E247" s="67"/>
      <c r="F247" s="67"/>
      <c r="G247" s="67"/>
      <c r="H247" s="67"/>
      <c r="I247" s="67"/>
      <c r="J247" s="67"/>
    </row>
    <row r="248" spans="2:10" x14ac:dyDescent="0.2">
      <c r="B248" s="67"/>
      <c r="C248" s="67"/>
      <c r="D248" s="67"/>
      <c r="E248" s="67"/>
      <c r="F248" s="67"/>
      <c r="G248" s="67"/>
      <c r="H248" s="67"/>
      <c r="I248" s="67"/>
      <c r="J248" s="67"/>
    </row>
    <row r="249" spans="2:10" x14ac:dyDescent="0.2">
      <c r="B249" s="67"/>
      <c r="C249" s="67"/>
      <c r="D249" s="67"/>
      <c r="E249" s="67"/>
      <c r="F249" s="67"/>
      <c r="G249" s="67"/>
      <c r="H249" s="67"/>
      <c r="I249" s="67"/>
      <c r="J249" s="67"/>
    </row>
    <row r="250" spans="2:10" x14ac:dyDescent="0.2">
      <c r="B250" s="67"/>
      <c r="C250" s="67"/>
      <c r="D250" s="67"/>
      <c r="E250" s="67"/>
      <c r="F250" s="67"/>
      <c r="G250" s="67"/>
      <c r="H250" s="67"/>
      <c r="I250" s="67"/>
      <c r="J250" s="67"/>
    </row>
    <row r="251" spans="2:10" x14ac:dyDescent="0.2">
      <c r="B251" s="67"/>
      <c r="C251" s="67"/>
      <c r="D251" s="67"/>
      <c r="E251" s="67"/>
      <c r="F251" s="67"/>
      <c r="G251" s="67"/>
      <c r="H251" s="67"/>
      <c r="I251" s="67"/>
      <c r="J251" s="67"/>
    </row>
    <row r="252" spans="2:10" x14ac:dyDescent="0.2">
      <c r="B252" s="67"/>
      <c r="C252" s="67"/>
      <c r="D252" s="67"/>
      <c r="E252" s="67"/>
      <c r="F252" s="67"/>
      <c r="G252" s="67"/>
      <c r="H252" s="67"/>
      <c r="I252" s="67"/>
      <c r="J252" s="67"/>
    </row>
    <row r="253" spans="2:10" x14ac:dyDescent="0.2">
      <c r="B253" s="67"/>
      <c r="C253" s="67"/>
      <c r="D253" s="67"/>
      <c r="E253" s="67"/>
      <c r="F253" s="67"/>
      <c r="G253" s="67"/>
      <c r="H253" s="67"/>
      <c r="I253" s="67"/>
      <c r="J253" s="67"/>
    </row>
    <row r="254" spans="2:10" x14ac:dyDescent="0.2">
      <c r="B254" s="67"/>
      <c r="C254" s="67"/>
      <c r="D254" s="67"/>
      <c r="E254" s="67"/>
      <c r="F254" s="67"/>
      <c r="G254" s="67"/>
      <c r="H254" s="67"/>
      <c r="I254" s="67"/>
      <c r="J254" s="67"/>
    </row>
    <row r="255" spans="2:10" x14ac:dyDescent="0.2">
      <c r="B255" s="67"/>
      <c r="C255" s="67"/>
      <c r="D255" s="67"/>
      <c r="E255" s="67"/>
      <c r="F255" s="67"/>
      <c r="G255" s="67"/>
      <c r="H255" s="67"/>
      <c r="I255" s="67"/>
      <c r="J255" s="67"/>
    </row>
    <row r="256" spans="2:10" x14ac:dyDescent="0.2">
      <c r="B256" s="67"/>
      <c r="C256" s="67"/>
      <c r="D256" s="67"/>
      <c r="E256" s="67"/>
      <c r="F256" s="67"/>
      <c r="G256" s="67"/>
      <c r="H256" s="67"/>
      <c r="I256" s="67"/>
      <c r="J256" s="67"/>
    </row>
    <row r="257" spans="2:10" x14ac:dyDescent="0.2">
      <c r="B257" s="67"/>
      <c r="C257" s="67"/>
      <c r="D257" s="67"/>
      <c r="E257" s="67"/>
      <c r="F257" s="67"/>
      <c r="G257" s="67"/>
      <c r="H257" s="67"/>
      <c r="I257" s="67"/>
      <c r="J257" s="67"/>
    </row>
    <row r="258" spans="2:10" x14ac:dyDescent="0.2">
      <c r="B258" s="67"/>
      <c r="C258" s="67"/>
      <c r="D258" s="67"/>
      <c r="E258" s="67"/>
      <c r="F258" s="67"/>
      <c r="G258" s="67"/>
      <c r="H258" s="67"/>
      <c r="I258" s="67"/>
      <c r="J258" s="67"/>
    </row>
    <row r="259" spans="2:10" x14ac:dyDescent="0.2">
      <c r="B259" s="67"/>
      <c r="C259" s="67"/>
      <c r="D259" s="67"/>
      <c r="E259" s="67"/>
      <c r="F259" s="67"/>
      <c r="G259" s="67"/>
      <c r="H259" s="67"/>
      <c r="I259" s="67"/>
      <c r="J259" s="67"/>
    </row>
    <row r="260" spans="2:10" x14ac:dyDescent="0.2">
      <c r="B260" s="67"/>
      <c r="C260" s="67"/>
      <c r="D260" s="67"/>
      <c r="E260" s="67"/>
      <c r="F260" s="67"/>
      <c r="G260" s="67"/>
      <c r="H260" s="67"/>
      <c r="I260" s="67"/>
      <c r="J260" s="67"/>
    </row>
    <row r="261" spans="2:10" x14ac:dyDescent="0.2">
      <c r="B261" s="67"/>
      <c r="C261" s="67"/>
      <c r="D261" s="67"/>
      <c r="E261" s="67"/>
      <c r="F261" s="67"/>
      <c r="G261" s="67"/>
      <c r="H261" s="67"/>
      <c r="I261" s="67"/>
      <c r="J261" s="67"/>
    </row>
    <row r="262" spans="2:10" x14ac:dyDescent="0.2">
      <c r="B262" s="67"/>
      <c r="C262" s="67"/>
      <c r="D262" s="67"/>
      <c r="E262" s="67"/>
      <c r="F262" s="67"/>
      <c r="G262" s="67"/>
      <c r="H262" s="67"/>
      <c r="I262" s="67"/>
      <c r="J262" s="67"/>
    </row>
    <row r="263" spans="2:10" x14ac:dyDescent="0.2">
      <c r="B263" s="67"/>
      <c r="C263" s="67"/>
      <c r="D263" s="67"/>
      <c r="E263" s="67"/>
      <c r="F263" s="67"/>
      <c r="G263" s="67"/>
      <c r="H263" s="67"/>
      <c r="I263" s="67"/>
      <c r="J263" s="67"/>
    </row>
    <row r="264" spans="2:10" x14ac:dyDescent="0.2">
      <c r="B264" s="67"/>
      <c r="C264" s="67"/>
      <c r="D264" s="67"/>
      <c r="E264" s="67"/>
      <c r="F264" s="67"/>
      <c r="G264" s="67"/>
      <c r="H264" s="67"/>
      <c r="I264" s="67"/>
      <c r="J264" s="67"/>
    </row>
    <row r="265" spans="2:10" x14ac:dyDescent="0.2">
      <c r="B265" s="67"/>
      <c r="C265" s="67"/>
      <c r="D265" s="67"/>
      <c r="E265" s="67"/>
      <c r="F265" s="67"/>
      <c r="G265" s="67"/>
      <c r="H265" s="67"/>
      <c r="I265" s="67"/>
      <c r="J265" s="67"/>
    </row>
    <row r="266" spans="2:10" x14ac:dyDescent="0.2">
      <c r="B266" s="67"/>
      <c r="C266" s="67"/>
      <c r="D266" s="67"/>
      <c r="E266" s="67"/>
      <c r="F266" s="67"/>
      <c r="G266" s="67"/>
      <c r="H266" s="67"/>
      <c r="I266" s="67"/>
      <c r="J266" s="67"/>
    </row>
    <row r="267" spans="2:10" x14ac:dyDescent="0.2">
      <c r="B267" s="67"/>
      <c r="C267" s="67"/>
      <c r="D267" s="67"/>
      <c r="E267" s="67"/>
      <c r="F267" s="67"/>
      <c r="G267" s="67"/>
      <c r="H267" s="67"/>
      <c r="I267" s="67"/>
      <c r="J267" s="67"/>
    </row>
    <row r="268" spans="2:10" x14ac:dyDescent="0.2">
      <c r="B268" s="67"/>
      <c r="C268" s="67"/>
      <c r="D268" s="67"/>
      <c r="E268" s="67"/>
      <c r="F268" s="67"/>
      <c r="G268" s="67"/>
      <c r="H268" s="67"/>
      <c r="I268" s="67"/>
      <c r="J268" s="67"/>
    </row>
    <row r="269" spans="2:10" x14ac:dyDescent="0.2">
      <c r="B269" s="67"/>
      <c r="C269" s="67"/>
      <c r="D269" s="67"/>
      <c r="E269" s="67"/>
      <c r="F269" s="67"/>
      <c r="G269" s="67"/>
      <c r="H269" s="67"/>
      <c r="I269" s="67"/>
      <c r="J269" s="67"/>
    </row>
    <row r="270" spans="2:10" x14ac:dyDescent="0.2">
      <c r="B270" s="67"/>
      <c r="C270" s="67"/>
      <c r="D270" s="67"/>
      <c r="E270" s="67"/>
      <c r="F270" s="67"/>
      <c r="G270" s="67"/>
      <c r="H270" s="67"/>
      <c r="I270" s="67"/>
      <c r="J270" s="67"/>
    </row>
    <row r="271" spans="2:10" x14ac:dyDescent="0.2">
      <c r="B271" s="67"/>
      <c r="C271" s="67"/>
      <c r="D271" s="67"/>
      <c r="E271" s="67"/>
      <c r="F271" s="67"/>
      <c r="G271" s="67"/>
      <c r="H271" s="67"/>
      <c r="I271" s="67"/>
      <c r="J271" s="67"/>
    </row>
    <row r="272" spans="2:10" x14ac:dyDescent="0.2">
      <c r="B272" s="67"/>
      <c r="C272" s="67"/>
      <c r="D272" s="67"/>
      <c r="E272" s="67"/>
      <c r="F272" s="67"/>
      <c r="G272" s="67"/>
      <c r="H272" s="67"/>
      <c r="I272" s="67"/>
      <c r="J272" s="67"/>
    </row>
    <row r="273" spans="2:10" x14ac:dyDescent="0.2">
      <c r="B273" s="67"/>
      <c r="C273" s="67"/>
      <c r="D273" s="67"/>
      <c r="E273" s="67"/>
      <c r="F273" s="67"/>
      <c r="G273" s="67"/>
      <c r="H273" s="67"/>
      <c r="I273" s="67"/>
      <c r="J273" s="67"/>
    </row>
    <row r="274" spans="2:10" x14ac:dyDescent="0.2">
      <c r="B274" s="67"/>
      <c r="C274" s="67"/>
      <c r="D274" s="67"/>
      <c r="E274" s="67"/>
      <c r="F274" s="67"/>
      <c r="G274" s="67"/>
      <c r="H274" s="67"/>
      <c r="I274" s="67"/>
      <c r="J274" s="67"/>
    </row>
    <row r="275" spans="2:10" x14ac:dyDescent="0.2">
      <c r="B275" s="67"/>
      <c r="C275" s="67"/>
      <c r="D275" s="67"/>
      <c r="E275" s="67"/>
      <c r="F275" s="67"/>
      <c r="G275" s="67"/>
      <c r="H275" s="67"/>
      <c r="I275" s="67"/>
      <c r="J275" s="67"/>
    </row>
    <row r="276" spans="2:10" x14ac:dyDescent="0.2">
      <c r="B276" s="67"/>
      <c r="C276" s="67"/>
      <c r="D276" s="67"/>
      <c r="E276" s="67"/>
      <c r="F276" s="67"/>
      <c r="G276" s="67"/>
      <c r="H276" s="67"/>
      <c r="I276" s="67"/>
      <c r="J276" s="67"/>
    </row>
    <row r="277" spans="2:10" x14ac:dyDescent="0.2">
      <c r="B277" s="67"/>
      <c r="C277" s="67"/>
      <c r="D277" s="67"/>
      <c r="E277" s="67"/>
      <c r="F277" s="67"/>
      <c r="G277" s="67"/>
      <c r="H277" s="67"/>
      <c r="I277" s="67"/>
      <c r="J277" s="67"/>
    </row>
    <row r="278" spans="2:10" x14ac:dyDescent="0.2">
      <c r="B278" s="67"/>
      <c r="C278" s="67"/>
      <c r="D278" s="67"/>
      <c r="E278" s="67"/>
      <c r="F278" s="67"/>
      <c r="G278" s="67"/>
      <c r="H278" s="67"/>
      <c r="I278" s="67"/>
      <c r="J278" s="67"/>
    </row>
    <row r="279" spans="2:10" x14ac:dyDescent="0.2">
      <c r="B279" s="67"/>
      <c r="C279" s="67"/>
      <c r="D279" s="67"/>
      <c r="E279" s="67"/>
      <c r="F279" s="67"/>
      <c r="G279" s="67"/>
      <c r="H279" s="67"/>
      <c r="I279" s="67"/>
      <c r="J279" s="67"/>
    </row>
    <row r="280" spans="2:10" x14ac:dyDescent="0.2">
      <c r="B280" s="67"/>
      <c r="C280" s="67"/>
      <c r="D280" s="67"/>
      <c r="E280" s="67"/>
      <c r="F280" s="67"/>
      <c r="G280" s="67"/>
      <c r="H280" s="67"/>
      <c r="I280" s="67"/>
      <c r="J280" s="67"/>
    </row>
    <row r="281" spans="2:10" x14ac:dyDescent="0.2">
      <c r="B281" s="67"/>
      <c r="C281" s="67"/>
      <c r="D281" s="67"/>
      <c r="E281" s="67"/>
      <c r="F281" s="67"/>
      <c r="G281" s="67"/>
      <c r="H281" s="67"/>
      <c r="I281" s="67"/>
      <c r="J281" s="67"/>
    </row>
    <row r="282" spans="2:10" x14ac:dyDescent="0.2">
      <c r="B282" s="67"/>
      <c r="C282" s="67"/>
      <c r="D282" s="67"/>
      <c r="E282" s="67"/>
      <c r="F282" s="67"/>
      <c r="G282" s="67"/>
      <c r="H282" s="67"/>
      <c r="I282" s="67"/>
      <c r="J282" s="67"/>
    </row>
    <row r="283" spans="2:10" x14ac:dyDescent="0.2">
      <c r="B283" s="67"/>
      <c r="C283" s="67"/>
      <c r="D283" s="67"/>
      <c r="E283" s="67"/>
      <c r="F283" s="67"/>
      <c r="G283" s="67"/>
      <c r="H283" s="67"/>
      <c r="I283" s="67"/>
      <c r="J283" s="67"/>
    </row>
    <row r="284" spans="2:10" x14ac:dyDescent="0.2">
      <c r="B284" s="67"/>
      <c r="C284" s="67"/>
      <c r="D284" s="67"/>
      <c r="E284" s="67"/>
      <c r="F284" s="67"/>
      <c r="G284" s="67"/>
      <c r="H284" s="67"/>
      <c r="I284" s="67"/>
      <c r="J284" s="67"/>
    </row>
    <row r="285" spans="2:10" x14ac:dyDescent="0.2">
      <c r="B285" s="67"/>
      <c r="C285" s="67"/>
      <c r="D285" s="67"/>
      <c r="E285" s="67"/>
      <c r="F285" s="67"/>
      <c r="G285" s="67"/>
      <c r="H285" s="67"/>
      <c r="I285" s="67"/>
      <c r="J285" s="67"/>
    </row>
    <row r="286" spans="2:10" x14ac:dyDescent="0.2">
      <c r="B286" s="67"/>
      <c r="C286" s="67"/>
      <c r="D286" s="67"/>
      <c r="E286" s="67"/>
      <c r="F286" s="67"/>
      <c r="G286" s="67"/>
      <c r="H286" s="67"/>
      <c r="I286" s="67"/>
      <c r="J286" s="67"/>
    </row>
    <row r="287" spans="2:10" x14ac:dyDescent="0.2">
      <c r="B287" s="67"/>
      <c r="C287" s="67"/>
      <c r="D287" s="67"/>
      <c r="E287" s="67"/>
      <c r="F287" s="67"/>
      <c r="G287" s="67"/>
      <c r="H287" s="67"/>
      <c r="I287" s="67"/>
      <c r="J287" s="67"/>
    </row>
    <row r="288" spans="2:10" x14ac:dyDescent="0.2">
      <c r="B288" s="67"/>
      <c r="C288" s="67"/>
      <c r="D288" s="67"/>
      <c r="E288" s="67"/>
      <c r="F288" s="67"/>
      <c r="G288" s="67"/>
      <c r="H288" s="67"/>
      <c r="I288" s="67"/>
      <c r="J288" s="67"/>
    </row>
    <row r="289" spans="2:10" x14ac:dyDescent="0.2">
      <c r="B289" s="67"/>
      <c r="C289" s="67"/>
      <c r="D289" s="67"/>
      <c r="E289" s="67"/>
      <c r="F289" s="67"/>
      <c r="G289" s="67"/>
      <c r="H289" s="67"/>
      <c r="I289" s="67"/>
      <c r="J289" s="67"/>
    </row>
    <row r="290" spans="2:10" x14ac:dyDescent="0.2">
      <c r="B290" s="67"/>
      <c r="C290" s="67"/>
      <c r="D290" s="67"/>
      <c r="E290" s="67"/>
      <c r="F290" s="67"/>
      <c r="G290" s="67"/>
      <c r="H290" s="67"/>
      <c r="I290" s="67"/>
      <c r="J290" s="67"/>
    </row>
    <row r="291" spans="2:10" x14ac:dyDescent="0.2">
      <c r="B291" s="67"/>
      <c r="C291" s="67"/>
      <c r="D291" s="67"/>
      <c r="E291" s="67"/>
      <c r="F291" s="67"/>
      <c r="G291" s="67"/>
      <c r="H291" s="67"/>
      <c r="I291" s="67"/>
      <c r="J291" s="67"/>
    </row>
    <row r="292" spans="2:10" x14ac:dyDescent="0.2">
      <c r="B292" s="67"/>
      <c r="C292" s="67"/>
      <c r="D292" s="67"/>
      <c r="E292" s="67"/>
      <c r="F292" s="67"/>
      <c r="G292" s="67"/>
      <c r="H292" s="67"/>
      <c r="I292" s="67"/>
      <c r="J292" s="67"/>
    </row>
    <row r="293" spans="2:10" x14ac:dyDescent="0.2">
      <c r="B293" s="67"/>
      <c r="C293" s="67"/>
      <c r="D293" s="67"/>
      <c r="E293" s="67"/>
      <c r="F293" s="67"/>
      <c r="G293" s="67"/>
      <c r="H293" s="67"/>
      <c r="I293" s="67"/>
      <c r="J293" s="67"/>
    </row>
    <row r="294" spans="2:10" x14ac:dyDescent="0.2">
      <c r="B294" s="67"/>
      <c r="C294" s="67"/>
      <c r="D294" s="67"/>
      <c r="E294" s="67"/>
      <c r="F294" s="67"/>
      <c r="G294" s="67"/>
      <c r="H294" s="67"/>
      <c r="I294" s="67"/>
      <c r="J294" s="67"/>
    </row>
    <row r="295" spans="2:10" x14ac:dyDescent="0.2">
      <c r="B295" s="67"/>
      <c r="C295" s="67"/>
      <c r="D295" s="67"/>
      <c r="E295" s="67"/>
      <c r="F295" s="67"/>
      <c r="G295" s="67"/>
      <c r="H295" s="67"/>
      <c r="I295" s="67"/>
      <c r="J295" s="67"/>
    </row>
    <row r="296" spans="2:10" x14ac:dyDescent="0.2">
      <c r="B296" s="67"/>
      <c r="C296" s="67"/>
      <c r="D296" s="67"/>
      <c r="E296" s="67"/>
      <c r="F296" s="67"/>
      <c r="G296" s="67"/>
      <c r="H296" s="67"/>
      <c r="I296" s="67"/>
      <c r="J296" s="67"/>
    </row>
    <row r="297" spans="2:10" x14ac:dyDescent="0.2">
      <c r="B297" s="67"/>
      <c r="C297" s="67"/>
      <c r="D297" s="67"/>
      <c r="E297" s="67"/>
      <c r="F297" s="67"/>
      <c r="G297" s="67"/>
      <c r="H297" s="67"/>
      <c r="I297" s="67"/>
      <c r="J297" s="67"/>
    </row>
    <row r="298" spans="2:10" x14ac:dyDescent="0.2">
      <c r="B298" s="67"/>
      <c r="C298" s="67"/>
      <c r="D298" s="67"/>
      <c r="E298" s="67"/>
      <c r="F298" s="67"/>
      <c r="G298" s="67"/>
      <c r="H298" s="67"/>
      <c r="I298" s="67"/>
      <c r="J298" s="67"/>
    </row>
    <row r="299" spans="2:10" x14ac:dyDescent="0.2">
      <c r="B299" s="67"/>
      <c r="C299" s="67"/>
      <c r="D299" s="67"/>
      <c r="E299" s="67"/>
      <c r="F299" s="67"/>
      <c r="G299" s="67"/>
      <c r="H299" s="67"/>
      <c r="I299" s="67"/>
      <c r="J299" s="67"/>
    </row>
    <row r="300" spans="2:10" x14ac:dyDescent="0.2">
      <c r="B300" s="67"/>
      <c r="C300" s="67"/>
      <c r="D300" s="67"/>
      <c r="E300" s="67"/>
      <c r="F300" s="67"/>
      <c r="G300" s="67"/>
      <c r="H300" s="67"/>
      <c r="I300" s="67"/>
      <c r="J300" s="67"/>
    </row>
  </sheetData>
  <sheetProtection password="CDBE" sheet="1" objects="1" scenarios="1"/>
  <customSheetViews>
    <customSheetView guid="{B63A9C9F-CFE4-40C9-8381-5421B247D702}" showGridLines="0" showRowCol="0" outlineSymbols="0" showRuler="0">
      <pageMargins left="0.78740157480314965" right="0.78740157480314965" top="0.98425196850393704" bottom="0.98425196850393704" header="0.51181102362204722" footer="0.51181102362204722"/>
      <printOptions horizontalCentered="1"/>
      <pageSetup paperSize="9" orientation="portrait" horizontalDpi="4294967292" verticalDpi="0" r:id="rId1"/>
      <headerFooter alignWithMargins="0"/>
    </customSheetView>
  </customSheetViews>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7"/>
  <dimension ref="A1:H50"/>
  <sheetViews>
    <sheetView showGridLines="0" showRowColHeaders="0" workbookViewId="0">
      <selection activeCell="F4" sqref="F4"/>
    </sheetView>
  </sheetViews>
  <sheetFormatPr defaultRowHeight="12.75" x14ac:dyDescent="0.2"/>
  <sheetData>
    <row r="1" spans="1:8" x14ac:dyDescent="0.2">
      <c r="A1">
        <v>1</v>
      </c>
      <c r="D1" t="str">
        <f>IF(Start!$E$7="","",Start!$E$7)</f>
        <v>Choceň</v>
      </c>
      <c r="E1" t="str">
        <f>IF(Start!$F$7="","",Start!$F$7)</f>
        <v>UO</v>
      </c>
      <c r="G1" t="str">
        <f>IF($C9="","",'PJ-V'!$J5)</f>
        <v/>
      </c>
      <c r="H1" t="str">
        <f>IF($C9="","",'PJ-V'!$O5)</f>
        <v/>
      </c>
    </row>
    <row r="2" spans="1:8" x14ac:dyDescent="0.2">
      <c r="A2">
        <v>2</v>
      </c>
      <c r="D2" t="str">
        <f>IF(Start!$E$8="","",Start!$E$8)</f>
        <v>Horní Roveň</v>
      </c>
      <c r="E2" t="str">
        <f>IF(Start!$F$8="","",Start!$F$8)</f>
        <v>PA</v>
      </c>
      <c r="G2" t="str">
        <f>IF($C9="","",'PJ-V'!$O5)</f>
        <v/>
      </c>
    </row>
    <row r="3" spans="1:8" x14ac:dyDescent="0.2">
      <c r="A3">
        <v>3</v>
      </c>
      <c r="D3" t="str">
        <f>IF(Start!$E$9="","",Start!$E$9)</f>
        <v>Skuteč</v>
      </c>
      <c r="E3" t="str">
        <f>IF(Start!$F$9="","",Start!$F$9)</f>
        <v>CR</v>
      </c>
    </row>
    <row r="4" spans="1:8" x14ac:dyDescent="0.2">
      <c r="A4">
        <v>4</v>
      </c>
      <c r="D4" t="str">
        <f>IF(Start!$E$10="","",Start!$E$10)</f>
        <v>Lukavice</v>
      </c>
      <c r="E4" t="str">
        <f>IF(Start!$F$10="","",Start!$F$10)</f>
        <v>UO</v>
      </c>
    </row>
    <row r="5" spans="1:8" x14ac:dyDescent="0.2">
      <c r="A5">
        <v>5</v>
      </c>
      <c r="D5" t="str">
        <f>IF(Start!$E$11="","",Start!$E$11)</f>
        <v>Pardubice - město</v>
      </c>
      <c r="E5" t="str">
        <f>IF(Start!$F$11="","",Start!$F$11)</f>
        <v>PA</v>
      </c>
    </row>
    <row r="6" spans="1:8" x14ac:dyDescent="0.2">
      <c r="A6">
        <v>6</v>
      </c>
      <c r="D6" t="str">
        <f>IF(Start!$E$12="","",Start!$E$12)</f>
        <v>Vinary</v>
      </c>
      <c r="E6" t="str">
        <f>IF(Start!$F$12="","",Start!$F$12)</f>
        <v>CR</v>
      </c>
    </row>
    <row r="7" spans="1:8" x14ac:dyDescent="0.2">
      <c r="A7">
        <v>7</v>
      </c>
      <c r="D7" t="str">
        <f>IF(Start!$E$13="","",Start!$E$13)</f>
        <v>Choceň</v>
      </c>
      <c r="E7" t="str">
        <f>IF(Start!$F$13="","",Start!$F$13)</f>
        <v>UO</v>
      </c>
    </row>
    <row r="8" spans="1:8" x14ac:dyDescent="0.2">
      <c r="A8">
        <v>8</v>
      </c>
      <c r="D8" t="str">
        <f>IF(Start!$E$14="","",Start!$E$14)</f>
        <v>Pardubice - město</v>
      </c>
      <c r="E8" t="str">
        <f>IF(Start!$F$14="","",Start!$F$14)</f>
        <v>PA</v>
      </c>
    </row>
    <row r="9" spans="1:8" x14ac:dyDescent="0.2">
      <c r="A9">
        <v>9</v>
      </c>
      <c r="D9" t="str">
        <f>IF(Start!$E$15="","",Start!$E$15)</f>
        <v/>
      </c>
      <c r="E9" t="str">
        <f>IF(Start!$F$15="","",Start!$F$15)</f>
        <v/>
      </c>
    </row>
    <row r="10" spans="1:8" x14ac:dyDescent="0.2">
      <c r="A10">
        <v>10</v>
      </c>
      <c r="D10" t="str">
        <f>IF(Start!$E$16="","",Start!$E$16)</f>
        <v/>
      </c>
      <c r="E10" t="str">
        <f>IF(Start!$F$16="","",Start!$F$16)</f>
        <v/>
      </c>
    </row>
    <row r="11" spans="1:8" x14ac:dyDescent="0.2">
      <c r="A11">
        <v>11</v>
      </c>
      <c r="D11" t="str">
        <f>IF(Start!$E$17="","",Start!$E$17)</f>
        <v/>
      </c>
      <c r="E11" t="str">
        <f>IF(Start!$F$17="","",Start!$F$17)</f>
        <v/>
      </c>
    </row>
    <row r="12" spans="1:8" x14ac:dyDescent="0.2">
      <c r="A12">
        <v>12</v>
      </c>
      <c r="D12" t="str">
        <f>IF(Start!$E$18="","",Start!$E$18)</f>
        <v/>
      </c>
      <c r="E12" t="str">
        <f>IF(Start!$F$18="","",Start!$F$18)</f>
        <v/>
      </c>
    </row>
    <row r="13" spans="1:8" x14ac:dyDescent="0.2">
      <c r="A13">
        <v>13</v>
      </c>
      <c r="D13" t="str">
        <f>IF(Start!$E$19="","",Start!$E$19)</f>
        <v/>
      </c>
      <c r="E13" t="str">
        <f>IF(Start!$F$19="","",Start!$F$19)</f>
        <v/>
      </c>
    </row>
    <row r="14" spans="1:8" x14ac:dyDescent="0.2">
      <c r="A14">
        <v>14</v>
      </c>
      <c r="D14" t="str">
        <f>IF(Start!$E$20="","",Start!$E$20)</f>
        <v/>
      </c>
      <c r="E14" t="str">
        <f>IF(Start!$F$20="","",Start!$F$20)</f>
        <v/>
      </c>
    </row>
    <row r="15" spans="1:8" x14ac:dyDescent="0.2">
      <c r="A15">
        <v>15</v>
      </c>
      <c r="D15" t="str">
        <f>IF(Start!$E$21="","",Start!$E$21)</f>
        <v/>
      </c>
      <c r="E15" t="str">
        <f>IF(Start!$F$21="","",Start!$F$21)</f>
        <v/>
      </c>
    </row>
    <row r="16" spans="1:8" x14ac:dyDescent="0.2">
      <c r="A16">
        <v>16</v>
      </c>
      <c r="D16" t="str">
        <f>IF(Start!$E$22="","",Start!$E$22)</f>
        <v/>
      </c>
      <c r="E16" t="str">
        <f>IF(Start!$F$22="","",Start!$F$22)</f>
        <v/>
      </c>
    </row>
    <row r="17" spans="1:5" x14ac:dyDescent="0.2">
      <c r="A17">
        <v>17</v>
      </c>
      <c r="D17" t="str">
        <f>IF(Start!$E$23="","",Start!$E$23)</f>
        <v/>
      </c>
      <c r="E17" t="str">
        <f>IF(Start!$F$23="","",Start!$F$23)</f>
        <v/>
      </c>
    </row>
    <row r="18" spans="1:5" x14ac:dyDescent="0.2">
      <c r="A18">
        <v>18</v>
      </c>
      <c r="D18" t="str">
        <f>IF(Start!$E$24="","",Start!$E$24)</f>
        <v/>
      </c>
      <c r="E18" t="str">
        <f>IF(Start!$F$24="","",Start!$F$24)</f>
        <v/>
      </c>
    </row>
    <row r="19" spans="1:5" x14ac:dyDescent="0.2">
      <c r="A19">
        <v>19</v>
      </c>
      <c r="D19" t="str">
        <f>IF(Start!$E$25="","",Start!$E$25)</f>
        <v/>
      </c>
      <c r="E19" t="str">
        <f>IF(Start!$F$25="","",Start!$F$25)</f>
        <v/>
      </c>
    </row>
    <row r="20" spans="1:5" x14ac:dyDescent="0.2">
      <c r="A20">
        <v>20</v>
      </c>
      <c r="D20" t="str">
        <f>IF(Start!$E$26="","",Start!$E$26)</f>
        <v/>
      </c>
      <c r="E20" t="str">
        <f>IF(Start!$F$26="","",Start!$F$26)</f>
        <v/>
      </c>
    </row>
    <row r="21" spans="1:5" x14ac:dyDescent="0.2">
      <c r="A21">
        <v>21</v>
      </c>
      <c r="D21" t="str">
        <f>IF(Start!$E$27="","",Start!$E$27)</f>
        <v/>
      </c>
      <c r="E21" t="str">
        <f>IF(Start!$F$27="","",Start!$F$27)</f>
        <v/>
      </c>
    </row>
    <row r="22" spans="1:5" x14ac:dyDescent="0.2">
      <c r="A22">
        <v>22</v>
      </c>
      <c r="D22" t="str">
        <f>IF(Start!$E$28="","",Start!$E$28)</f>
        <v/>
      </c>
      <c r="E22" t="str">
        <f>IF(Start!$F$28="","",Start!$F$28)</f>
        <v/>
      </c>
    </row>
    <row r="23" spans="1:5" x14ac:dyDescent="0.2">
      <c r="A23">
        <v>23</v>
      </c>
      <c r="D23" t="str">
        <f>IF(Start!$E$29="","",Start!$E$29)</f>
        <v/>
      </c>
      <c r="E23" t="str">
        <f>IF(Start!$F$29="","",Start!$F$29)</f>
        <v/>
      </c>
    </row>
    <row r="24" spans="1:5" x14ac:dyDescent="0.2">
      <c r="A24">
        <v>24</v>
      </c>
      <c r="D24" t="str">
        <f>IF(Start!$E$30="","",Start!$E$30)</f>
        <v/>
      </c>
      <c r="E24" t="str">
        <f>IF(Start!$F$30="","",Start!$F$30)</f>
        <v/>
      </c>
    </row>
    <row r="25" spans="1:5" x14ac:dyDescent="0.2">
      <c r="A25">
        <v>25</v>
      </c>
      <c r="D25" t="str">
        <f>IF(Start!$E$31="","",Start!$E$31)</f>
        <v/>
      </c>
      <c r="E25" t="str">
        <f>IF(Start!$F$31="","",Start!$F$31)</f>
        <v/>
      </c>
    </row>
    <row r="26" spans="1:5" x14ac:dyDescent="0.2">
      <c r="A26">
        <v>26</v>
      </c>
      <c r="D26" t="str">
        <f>IF(Start!$E$32="","",Start!$E$32)</f>
        <v/>
      </c>
      <c r="E26" t="str">
        <f>IF(Start!$F$32="","",Start!$F$32)</f>
        <v/>
      </c>
    </row>
    <row r="27" spans="1:5" x14ac:dyDescent="0.2">
      <c r="A27">
        <v>27</v>
      </c>
      <c r="D27" t="str">
        <f>IF(Start!$E$33="","",Start!$E$33)</f>
        <v/>
      </c>
      <c r="E27" t="str">
        <f>IF(Start!$F$33="","",Start!$F$33)</f>
        <v/>
      </c>
    </row>
    <row r="28" spans="1:5" x14ac:dyDescent="0.2">
      <c r="A28">
        <v>28</v>
      </c>
      <c r="D28" t="str">
        <f>IF(Start!$E$34="","",Start!$E$34)</f>
        <v/>
      </c>
      <c r="E28" t="str">
        <f>IF(Start!$F$34="","",Start!$F$34)</f>
        <v/>
      </c>
    </row>
    <row r="29" spans="1:5" x14ac:dyDescent="0.2">
      <c r="A29">
        <v>29</v>
      </c>
      <c r="D29" t="str">
        <f>IF(Start!$E$35="","",Start!$E$35)</f>
        <v/>
      </c>
      <c r="E29" t="str">
        <f>IF(Start!$F$35="","",Start!$F$35)</f>
        <v/>
      </c>
    </row>
    <row r="30" spans="1:5" x14ac:dyDescent="0.2">
      <c r="A30">
        <v>30</v>
      </c>
      <c r="D30" t="str">
        <f>IF(Start!$E$36="","",Start!$E$36)</f>
        <v/>
      </c>
      <c r="E30" t="str">
        <f>IF(Start!$F$36="","",Start!$F$36)</f>
        <v/>
      </c>
    </row>
    <row r="31" spans="1:5" x14ac:dyDescent="0.2">
      <c r="A31">
        <v>31</v>
      </c>
      <c r="D31" t="str">
        <f>IF(Start!$E$37="","",Start!$E$37)</f>
        <v/>
      </c>
      <c r="E31" t="str">
        <f>IF(Start!$F$37="","",Start!$F$37)</f>
        <v/>
      </c>
    </row>
    <row r="32" spans="1:5" x14ac:dyDescent="0.2">
      <c r="A32">
        <v>32</v>
      </c>
      <c r="D32" t="str">
        <f>IF(Start!$E$38="","",Start!$E$38)</f>
        <v/>
      </c>
      <c r="E32" t="str">
        <f>IF(Start!$F$38="","",Start!$F$38)</f>
        <v/>
      </c>
    </row>
    <row r="33" spans="1:5" x14ac:dyDescent="0.2">
      <c r="A33">
        <v>33</v>
      </c>
      <c r="D33" t="str">
        <f>IF(Start!$E$39="","",Start!$E$39)</f>
        <v/>
      </c>
      <c r="E33" t="str">
        <f>IF(Start!$F$39="","",Start!$F$39)</f>
        <v/>
      </c>
    </row>
    <row r="34" spans="1:5" x14ac:dyDescent="0.2">
      <c r="A34">
        <v>34</v>
      </c>
      <c r="D34" t="str">
        <f>IF(Start!$E$40="","",Start!$E$40)</f>
        <v/>
      </c>
      <c r="E34" t="str">
        <f>IF(Start!$F$40="","",Start!$F$40)</f>
        <v/>
      </c>
    </row>
    <row r="35" spans="1:5" x14ac:dyDescent="0.2">
      <c r="A35">
        <v>35</v>
      </c>
      <c r="D35" t="str">
        <f>IF(Start!$E$41="","",Start!$E$41)</f>
        <v/>
      </c>
      <c r="E35" t="str">
        <f>IF(Start!$F$41="","",Start!$F$41)</f>
        <v/>
      </c>
    </row>
    <row r="36" spans="1:5" x14ac:dyDescent="0.2">
      <c r="A36">
        <v>36</v>
      </c>
      <c r="D36" t="str">
        <f>IF(Start!$E$42="","",Start!$E$42)</f>
        <v/>
      </c>
      <c r="E36" t="str">
        <f>IF(Start!$F$42="","",Start!$F$42)</f>
        <v/>
      </c>
    </row>
    <row r="37" spans="1:5" x14ac:dyDescent="0.2">
      <c r="A37">
        <v>37</v>
      </c>
      <c r="D37" t="str">
        <f>IF(Start!$E$43="","",Start!$E$43)</f>
        <v/>
      </c>
      <c r="E37" t="str">
        <f>IF(Start!$F$43="","",Start!$F$43)</f>
        <v/>
      </c>
    </row>
    <row r="38" spans="1:5" x14ac:dyDescent="0.2">
      <c r="A38">
        <v>38</v>
      </c>
      <c r="D38" t="str">
        <f>IF(Start!$E$44="","",Start!$E$44)</f>
        <v/>
      </c>
      <c r="E38" t="str">
        <f>IF(Start!$F$44="","",Start!$F$44)</f>
        <v/>
      </c>
    </row>
    <row r="39" spans="1:5" x14ac:dyDescent="0.2">
      <c r="A39">
        <v>39</v>
      </c>
      <c r="D39" t="str">
        <f>IF(Start!$E$45="","",Start!$E$45)</f>
        <v/>
      </c>
      <c r="E39" t="str">
        <f>IF(Start!$F$45="","",Start!$F$45)</f>
        <v/>
      </c>
    </row>
    <row r="40" spans="1:5" x14ac:dyDescent="0.2">
      <c r="A40">
        <v>40</v>
      </c>
      <c r="D40" t="str">
        <f>IF(Start!$E$46="","",Start!$E$46)</f>
        <v/>
      </c>
      <c r="E40" t="str">
        <f>IF(Start!$F$46="","",Start!$F$46)</f>
        <v/>
      </c>
    </row>
    <row r="41" spans="1:5" x14ac:dyDescent="0.2">
      <c r="A41">
        <v>41</v>
      </c>
      <c r="D41" t="str">
        <f>IF(Start!$E$47="","",Start!$E$47)</f>
        <v/>
      </c>
      <c r="E41" t="str">
        <f>IF(Start!$F$47="","",Start!$F$47)</f>
        <v/>
      </c>
    </row>
    <row r="42" spans="1:5" x14ac:dyDescent="0.2">
      <c r="A42">
        <v>42</v>
      </c>
      <c r="D42" t="str">
        <f>IF(Start!$E$48="","",Start!$E$48)</f>
        <v/>
      </c>
      <c r="E42" t="str">
        <f>IF(Start!$F$48="","",Start!$F$48)</f>
        <v/>
      </c>
    </row>
    <row r="43" spans="1:5" x14ac:dyDescent="0.2">
      <c r="A43">
        <v>43</v>
      </c>
      <c r="D43" t="str">
        <f>IF(Start!$E$49="","",Start!$E$49)</f>
        <v/>
      </c>
      <c r="E43" t="str">
        <f>IF(Start!$F$49="","",Start!$F$49)</f>
        <v/>
      </c>
    </row>
    <row r="44" spans="1:5" x14ac:dyDescent="0.2">
      <c r="A44">
        <v>44</v>
      </c>
      <c r="D44" t="str">
        <f>IF(Start!$E$50="","",Start!$E$50)</f>
        <v/>
      </c>
      <c r="E44" t="str">
        <f>IF(Start!$F$50="","",Start!$F$50)</f>
        <v/>
      </c>
    </row>
    <row r="45" spans="1:5" x14ac:dyDescent="0.2">
      <c r="A45">
        <v>45</v>
      </c>
      <c r="D45" t="str">
        <f>IF(Start!$E$51="","",Start!$E$51)</f>
        <v/>
      </c>
      <c r="E45" t="str">
        <f>IF(Start!$F$51="","",Start!$F$51)</f>
        <v/>
      </c>
    </row>
    <row r="46" spans="1:5" x14ac:dyDescent="0.2">
      <c r="A46">
        <v>46</v>
      </c>
      <c r="D46" t="str">
        <f>IF(Start!$E$52="","",Start!$E$52)</f>
        <v/>
      </c>
      <c r="E46" t="str">
        <f>IF(Start!$F$52="","",Start!$F$52)</f>
        <v/>
      </c>
    </row>
    <row r="47" spans="1:5" x14ac:dyDescent="0.2">
      <c r="A47">
        <v>47</v>
      </c>
      <c r="D47" t="str">
        <f>IF(Start!$E$53="","",Start!$E$53)</f>
        <v/>
      </c>
      <c r="E47" t="str">
        <f>IF(Start!$F$53="","",Start!$F$53)</f>
        <v/>
      </c>
    </row>
    <row r="48" spans="1:5" x14ac:dyDescent="0.2">
      <c r="A48">
        <v>48</v>
      </c>
      <c r="D48" t="str">
        <f>IF(Start!$E$54="","",Start!$E$54)</f>
        <v/>
      </c>
      <c r="E48" t="str">
        <f>IF(Start!$F$54="","",Start!$F$54)</f>
        <v/>
      </c>
    </row>
    <row r="49" spans="1:5" x14ac:dyDescent="0.2">
      <c r="A49">
        <v>49</v>
      </c>
      <c r="D49" t="str">
        <f>IF(Start!$E$55="","",Start!$E$55)</f>
        <v/>
      </c>
      <c r="E49" t="str">
        <f>IF(Start!$F$55="","",Start!$F$55)</f>
        <v/>
      </c>
    </row>
    <row r="50" spans="1:5" x14ac:dyDescent="0.2">
      <c r="A50">
        <v>50</v>
      </c>
      <c r="D50" t="str">
        <f>IF(Start!$E$56="","",Start!$E$56)</f>
        <v/>
      </c>
      <c r="E50" t="str">
        <f>IF(Start!$F$56="","",Start!$F$56)</f>
        <v/>
      </c>
    </row>
  </sheetData>
  <phoneticPr fontId="26"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pageSetUpPr autoPageBreaks="0"/>
  </sheetPr>
  <dimension ref="B1:L56"/>
  <sheetViews>
    <sheetView showGridLines="0" showRowColHeaders="0" workbookViewId="0">
      <pane ySplit="6" topLeftCell="A7" activePane="bottomLeft" state="frozen"/>
      <selection activeCell="F4" sqref="F4"/>
      <selection pane="bottomLeft"/>
    </sheetView>
  </sheetViews>
  <sheetFormatPr defaultColWidth="5.5703125" defaultRowHeight="12.75" x14ac:dyDescent="0.2"/>
  <cols>
    <col min="1" max="1" width="1.140625" style="1" customWidth="1"/>
    <col min="2" max="2" width="6.7109375" style="1" customWidth="1"/>
    <col min="3" max="3" width="5.7109375" style="4" customWidth="1"/>
    <col min="4" max="5" width="20.7109375" style="4" customWidth="1"/>
    <col min="6" max="6" width="8.7109375" style="4" customWidth="1"/>
    <col min="7" max="7" width="6.7109375" style="4" customWidth="1"/>
    <col min="8" max="8" width="1.140625" style="4" customWidth="1"/>
    <col min="9" max="9" width="7.140625" style="1" bestFit="1" customWidth="1"/>
    <col min="10" max="10" width="5.5703125" style="1" customWidth="1"/>
    <col min="11" max="11" width="7.140625" style="1" bestFit="1" customWidth="1"/>
    <col min="12" max="16384" width="5.5703125" style="1"/>
  </cols>
  <sheetData>
    <row r="1" spans="2:12" ht="26.25" x14ac:dyDescent="0.4">
      <c r="B1" s="599" t="s">
        <v>14</v>
      </c>
      <c r="C1" s="599"/>
      <c r="D1" s="599"/>
      <c r="E1" s="599"/>
      <c r="F1" s="599"/>
      <c r="G1" s="599"/>
      <c r="H1" s="2"/>
      <c r="I1" s="2"/>
      <c r="J1" s="2"/>
      <c r="K1" s="2"/>
      <c r="L1" s="2"/>
    </row>
    <row r="2" spans="2:12" ht="22.5" customHeight="1" x14ac:dyDescent="0.4">
      <c r="B2" s="600" t="s">
        <v>153</v>
      </c>
      <c r="C2" s="600"/>
      <c r="D2" s="600"/>
      <c r="E2" s="600"/>
      <c r="F2" s="600"/>
      <c r="G2" s="600"/>
      <c r="H2" s="2"/>
      <c r="I2" s="2"/>
      <c r="J2" s="2"/>
      <c r="K2" s="2"/>
      <c r="L2" s="2"/>
    </row>
    <row r="3" spans="2:12" ht="22.5" customHeight="1" x14ac:dyDescent="0.4">
      <c r="B3" s="601" t="s">
        <v>154</v>
      </c>
      <c r="C3" s="600"/>
      <c r="D3" s="600"/>
      <c r="E3" s="600"/>
      <c r="F3" s="600"/>
      <c r="G3" s="600"/>
      <c r="H3" s="2"/>
      <c r="I3" s="2"/>
      <c r="J3" s="2"/>
      <c r="K3" s="2"/>
      <c r="L3" s="2"/>
    </row>
    <row r="4" spans="2:12" ht="13.15" customHeight="1" thickBot="1" x14ac:dyDescent="0.45">
      <c r="C4" s="9"/>
      <c r="D4" s="9"/>
      <c r="E4" s="9"/>
      <c r="F4" s="9"/>
      <c r="G4" s="9"/>
      <c r="H4" s="9"/>
    </row>
    <row r="5" spans="2:12" ht="20.100000000000001" customHeight="1" thickBot="1" x14ac:dyDescent="0.25">
      <c r="C5" s="296" t="s">
        <v>106</v>
      </c>
      <c r="D5" s="602" t="s">
        <v>171</v>
      </c>
      <c r="E5" s="602"/>
      <c r="F5" s="603"/>
      <c r="G5" s="115"/>
      <c r="H5" s="10"/>
    </row>
    <row r="6" spans="2:12" s="3" customFormat="1" ht="16.5" thickBot="1" x14ac:dyDescent="0.3">
      <c r="C6" s="7" t="s">
        <v>0</v>
      </c>
      <c r="D6" s="7" t="s">
        <v>9</v>
      </c>
      <c r="E6" s="485" t="s">
        <v>1</v>
      </c>
      <c r="F6" s="485" t="s">
        <v>8</v>
      </c>
      <c r="G6" s="11"/>
      <c r="H6" s="11"/>
    </row>
    <row r="7" spans="2:12" ht="15" x14ac:dyDescent="0.2">
      <c r="C7" s="486">
        <v>1</v>
      </c>
      <c r="D7" s="564" t="s">
        <v>159</v>
      </c>
      <c r="E7" s="564" t="s">
        <v>160</v>
      </c>
      <c r="F7" s="568" t="s">
        <v>155</v>
      </c>
      <c r="G7" s="117"/>
      <c r="H7" s="12"/>
    </row>
    <row r="8" spans="2:12" ht="15" x14ac:dyDescent="0.2">
      <c r="C8" s="487">
        <v>2</v>
      </c>
      <c r="D8" s="565" t="s">
        <v>161</v>
      </c>
      <c r="E8" s="565" t="s">
        <v>162</v>
      </c>
      <c r="F8" s="569" t="s">
        <v>163</v>
      </c>
      <c r="G8" s="117"/>
      <c r="H8" s="12"/>
    </row>
    <row r="9" spans="2:12" ht="15" x14ac:dyDescent="0.2">
      <c r="C9" s="488">
        <v>3</v>
      </c>
      <c r="D9" s="566" t="s">
        <v>164</v>
      </c>
      <c r="E9" s="566" t="s">
        <v>158</v>
      </c>
      <c r="F9" s="570" t="s">
        <v>156</v>
      </c>
      <c r="G9" s="117"/>
      <c r="H9" s="12"/>
    </row>
    <row r="10" spans="2:12" ht="15" x14ac:dyDescent="0.2">
      <c r="C10" s="487">
        <v>4</v>
      </c>
      <c r="D10" s="565" t="s">
        <v>165</v>
      </c>
      <c r="E10" s="565" t="s">
        <v>157</v>
      </c>
      <c r="F10" s="569" t="s">
        <v>155</v>
      </c>
      <c r="G10" s="117"/>
      <c r="H10" s="12"/>
    </row>
    <row r="11" spans="2:12" ht="15" x14ac:dyDescent="0.2">
      <c r="C11" s="488">
        <v>5</v>
      </c>
      <c r="D11" s="566" t="s">
        <v>166</v>
      </c>
      <c r="E11" s="566" t="s">
        <v>167</v>
      </c>
      <c r="F11" s="570" t="s">
        <v>163</v>
      </c>
      <c r="G11" s="117"/>
      <c r="H11" s="12"/>
    </row>
    <row r="12" spans="2:12" ht="15" x14ac:dyDescent="0.2">
      <c r="C12" s="487">
        <v>6</v>
      </c>
      <c r="D12" s="565" t="s">
        <v>172</v>
      </c>
      <c r="E12" s="565" t="s">
        <v>168</v>
      </c>
      <c r="F12" s="569" t="s">
        <v>156</v>
      </c>
      <c r="G12" s="117"/>
      <c r="H12" s="12"/>
    </row>
    <row r="13" spans="2:12" ht="15" x14ac:dyDescent="0.2">
      <c r="C13" s="488">
        <v>7</v>
      </c>
      <c r="D13" s="566" t="s">
        <v>169</v>
      </c>
      <c r="E13" s="566" t="s">
        <v>160</v>
      </c>
      <c r="F13" s="570" t="s">
        <v>155</v>
      </c>
      <c r="G13" s="117"/>
      <c r="H13" s="12"/>
    </row>
    <row r="14" spans="2:12" ht="15" x14ac:dyDescent="0.2">
      <c r="C14" s="487">
        <v>8</v>
      </c>
      <c r="D14" s="565" t="s">
        <v>170</v>
      </c>
      <c r="E14" s="565" t="s">
        <v>167</v>
      </c>
      <c r="F14" s="569" t="s">
        <v>163</v>
      </c>
      <c r="G14" s="117"/>
      <c r="H14" s="12"/>
    </row>
    <row r="15" spans="2:12" ht="15" x14ac:dyDescent="0.2">
      <c r="C15" s="488">
        <v>9</v>
      </c>
      <c r="D15" s="566"/>
      <c r="E15" s="566"/>
      <c r="F15" s="570"/>
      <c r="G15" s="117"/>
      <c r="H15" s="12"/>
    </row>
    <row r="16" spans="2:12" ht="15" x14ac:dyDescent="0.2">
      <c r="C16" s="487">
        <v>10</v>
      </c>
      <c r="D16" s="565"/>
      <c r="E16" s="565"/>
      <c r="F16" s="569"/>
      <c r="G16" s="117"/>
      <c r="H16" s="12"/>
    </row>
    <row r="17" spans="3:8" s="50" customFormat="1" ht="15" x14ac:dyDescent="0.2">
      <c r="C17" s="488">
        <v>11</v>
      </c>
      <c r="D17" s="566"/>
      <c r="E17" s="566"/>
      <c r="F17" s="570"/>
      <c r="G17" s="117"/>
      <c r="H17" s="49"/>
    </row>
    <row r="18" spans="3:8" s="50" customFormat="1" ht="15" x14ac:dyDescent="0.2">
      <c r="C18" s="487">
        <v>12</v>
      </c>
      <c r="D18" s="565"/>
      <c r="E18" s="565"/>
      <c r="F18" s="569"/>
      <c r="G18" s="117"/>
      <c r="H18" s="49"/>
    </row>
    <row r="19" spans="3:8" s="50" customFormat="1" ht="15" x14ac:dyDescent="0.2">
      <c r="C19" s="488">
        <v>13</v>
      </c>
      <c r="D19" s="566"/>
      <c r="E19" s="566"/>
      <c r="F19" s="570"/>
      <c r="G19" s="117"/>
      <c r="H19" s="49"/>
    </row>
    <row r="20" spans="3:8" s="50" customFormat="1" ht="15" x14ac:dyDescent="0.2">
      <c r="C20" s="487">
        <v>14</v>
      </c>
      <c r="D20" s="565"/>
      <c r="E20" s="565"/>
      <c r="F20" s="569"/>
      <c r="G20" s="117"/>
      <c r="H20" s="49"/>
    </row>
    <row r="21" spans="3:8" s="50" customFormat="1" ht="15" x14ac:dyDescent="0.2">
      <c r="C21" s="488">
        <v>15</v>
      </c>
      <c r="D21" s="566"/>
      <c r="E21" s="566"/>
      <c r="F21" s="570"/>
      <c r="G21" s="117"/>
      <c r="H21" s="49"/>
    </row>
    <row r="22" spans="3:8" ht="15" x14ac:dyDescent="0.2">
      <c r="C22" s="487">
        <v>16</v>
      </c>
      <c r="D22" s="565"/>
      <c r="E22" s="565"/>
      <c r="F22" s="569"/>
      <c r="G22" s="116"/>
    </row>
    <row r="23" spans="3:8" ht="15" x14ac:dyDescent="0.2">
      <c r="C23" s="488">
        <v>17</v>
      </c>
      <c r="D23" s="566"/>
      <c r="E23" s="566"/>
      <c r="F23" s="570"/>
      <c r="G23" s="116"/>
    </row>
    <row r="24" spans="3:8" ht="15" x14ac:dyDescent="0.2">
      <c r="C24" s="487">
        <v>18</v>
      </c>
      <c r="D24" s="565"/>
      <c r="E24" s="565"/>
      <c r="F24" s="569"/>
      <c r="G24" s="116"/>
    </row>
    <row r="25" spans="3:8" ht="15" x14ac:dyDescent="0.2">
      <c r="C25" s="488">
        <v>19</v>
      </c>
      <c r="D25" s="566"/>
      <c r="E25" s="566"/>
      <c r="F25" s="570"/>
      <c r="G25" s="116"/>
    </row>
    <row r="26" spans="3:8" ht="15" x14ac:dyDescent="0.2">
      <c r="C26" s="487">
        <v>20</v>
      </c>
      <c r="D26" s="565"/>
      <c r="E26" s="565"/>
      <c r="F26" s="569"/>
    </row>
    <row r="27" spans="3:8" ht="15" x14ac:dyDescent="0.2">
      <c r="C27" s="488">
        <v>21</v>
      </c>
      <c r="D27" s="566"/>
      <c r="E27" s="566"/>
      <c r="F27" s="570"/>
    </row>
    <row r="28" spans="3:8" ht="15" x14ac:dyDescent="0.2">
      <c r="C28" s="487">
        <v>22</v>
      </c>
      <c r="D28" s="565"/>
      <c r="E28" s="565"/>
      <c r="F28" s="569"/>
    </row>
    <row r="29" spans="3:8" ht="15" x14ac:dyDescent="0.2">
      <c r="C29" s="488">
        <v>23</v>
      </c>
      <c r="D29" s="566"/>
      <c r="E29" s="566"/>
      <c r="F29" s="570"/>
    </row>
    <row r="30" spans="3:8" ht="15" x14ac:dyDescent="0.2">
      <c r="C30" s="487">
        <v>24</v>
      </c>
      <c r="D30" s="565"/>
      <c r="E30" s="565"/>
      <c r="F30" s="569"/>
      <c r="G30" s="117"/>
      <c r="H30" s="12"/>
    </row>
    <row r="31" spans="3:8" ht="15" x14ac:dyDescent="0.2">
      <c r="C31" s="488">
        <v>25</v>
      </c>
      <c r="D31" s="566"/>
      <c r="E31" s="566"/>
      <c r="F31" s="570"/>
      <c r="G31" s="117"/>
      <c r="H31" s="12"/>
    </row>
    <row r="32" spans="3:8" ht="15" x14ac:dyDescent="0.2">
      <c r="C32" s="487">
        <v>26</v>
      </c>
      <c r="D32" s="565"/>
      <c r="E32" s="565"/>
      <c r="F32" s="569"/>
      <c r="G32" s="117"/>
      <c r="H32" s="12"/>
    </row>
    <row r="33" spans="3:8" ht="15" x14ac:dyDescent="0.2">
      <c r="C33" s="488">
        <v>27</v>
      </c>
      <c r="D33" s="566"/>
      <c r="E33" s="566"/>
      <c r="F33" s="570"/>
      <c r="G33" s="117"/>
      <c r="H33" s="12"/>
    </row>
    <row r="34" spans="3:8" ht="15" x14ac:dyDescent="0.2">
      <c r="C34" s="487">
        <v>28</v>
      </c>
      <c r="D34" s="565"/>
      <c r="E34" s="565"/>
      <c r="F34" s="569"/>
      <c r="G34" s="117"/>
      <c r="H34" s="12"/>
    </row>
    <row r="35" spans="3:8" ht="15" x14ac:dyDescent="0.2">
      <c r="C35" s="488">
        <v>29</v>
      </c>
      <c r="D35" s="566"/>
      <c r="E35" s="566"/>
      <c r="F35" s="570"/>
      <c r="G35" s="117"/>
      <c r="H35" s="12"/>
    </row>
    <row r="36" spans="3:8" ht="15" x14ac:dyDescent="0.2">
      <c r="C36" s="487">
        <v>30</v>
      </c>
      <c r="D36" s="565"/>
      <c r="E36" s="565"/>
      <c r="F36" s="569"/>
      <c r="G36" s="117"/>
      <c r="H36" s="12"/>
    </row>
    <row r="37" spans="3:8" ht="15" x14ac:dyDescent="0.2">
      <c r="C37" s="488">
        <v>31</v>
      </c>
      <c r="D37" s="566"/>
      <c r="E37" s="566"/>
      <c r="F37" s="570"/>
      <c r="G37" s="117"/>
      <c r="H37" s="12"/>
    </row>
    <row r="38" spans="3:8" ht="15" x14ac:dyDescent="0.2">
      <c r="C38" s="487">
        <v>32</v>
      </c>
      <c r="D38" s="565"/>
      <c r="E38" s="565"/>
      <c r="F38" s="569"/>
      <c r="G38" s="117"/>
      <c r="H38" s="12"/>
    </row>
    <row r="39" spans="3:8" s="50" customFormat="1" ht="15" x14ac:dyDescent="0.2">
      <c r="C39" s="488">
        <v>33</v>
      </c>
      <c r="D39" s="566"/>
      <c r="E39" s="566"/>
      <c r="F39" s="570"/>
      <c r="G39" s="117"/>
      <c r="H39" s="49"/>
    </row>
    <row r="40" spans="3:8" s="50" customFormat="1" ht="15" x14ac:dyDescent="0.2">
      <c r="C40" s="487">
        <v>34</v>
      </c>
      <c r="D40" s="565"/>
      <c r="E40" s="565"/>
      <c r="F40" s="569"/>
      <c r="G40" s="117"/>
      <c r="H40" s="49"/>
    </row>
    <row r="41" spans="3:8" s="50" customFormat="1" ht="15" x14ac:dyDescent="0.2">
      <c r="C41" s="488">
        <v>35</v>
      </c>
      <c r="D41" s="566"/>
      <c r="E41" s="566"/>
      <c r="F41" s="570"/>
      <c r="G41" s="117"/>
      <c r="H41" s="49"/>
    </row>
    <row r="42" spans="3:8" s="50" customFormat="1" ht="15" x14ac:dyDescent="0.2">
      <c r="C42" s="487">
        <v>36</v>
      </c>
      <c r="D42" s="565"/>
      <c r="E42" s="565"/>
      <c r="F42" s="569"/>
      <c r="G42" s="117"/>
      <c r="H42" s="49"/>
    </row>
    <row r="43" spans="3:8" s="50" customFormat="1" ht="15" x14ac:dyDescent="0.2">
      <c r="C43" s="488">
        <v>37</v>
      </c>
      <c r="D43" s="566"/>
      <c r="E43" s="566"/>
      <c r="F43" s="570"/>
      <c r="G43" s="117"/>
      <c r="H43" s="49"/>
    </row>
    <row r="44" spans="3:8" ht="15" x14ac:dyDescent="0.2">
      <c r="C44" s="487">
        <v>38</v>
      </c>
      <c r="D44" s="565"/>
      <c r="E44" s="565"/>
      <c r="F44" s="569"/>
      <c r="G44" s="116"/>
    </row>
    <row r="45" spans="3:8" ht="15" x14ac:dyDescent="0.2">
      <c r="C45" s="488">
        <v>39</v>
      </c>
      <c r="D45" s="566"/>
      <c r="E45" s="566"/>
      <c r="F45" s="570"/>
      <c r="G45" s="116"/>
    </row>
    <row r="46" spans="3:8" ht="15" x14ac:dyDescent="0.2">
      <c r="C46" s="487">
        <v>40</v>
      </c>
      <c r="D46" s="565"/>
      <c r="E46" s="565"/>
      <c r="F46" s="569"/>
      <c r="G46" s="116"/>
    </row>
    <row r="47" spans="3:8" ht="15" x14ac:dyDescent="0.2">
      <c r="C47" s="488">
        <v>41</v>
      </c>
      <c r="D47" s="566"/>
      <c r="E47" s="566"/>
      <c r="F47" s="570"/>
      <c r="G47" s="116"/>
    </row>
    <row r="48" spans="3:8" ht="15" x14ac:dyDescent="0.2">
      <c r="C48" s="487">
        <v>42</v>
      </c>
      <c r="D48" s="565"/>
      <c r="E48" s="565"/>
      <c r="F48" s="569"/>
    </row>
    <row r="49" spans="3:7" ht="15" x14ac:dyDescent="0.2">
      <c r="C49" s="488">
        <v>43</v>
      </c>
      <c r="D49" s="566"/>
      <c r="E49" s="566"/>
      <c r="F49" s="570"/>
      <c r="G49" s="116"/>
    </row>
    <row r="50" spans="3:7" ht="15" x14ac:dyDescent="0.2">
      <c r="C50" s="487">
        <v>44</v>
      </c>
      <c r="D50" s="565"/>
      <c r="E50" s="565"/>
      <c r="F50" s="569"/>
    </row>
    <row r="51" spans="3:7" ht="15" x14ac:dyDescent="0.2">
      <c r="C51" s="488">
        <v>45</v>
      </c>
      <c r="D51" s="566"/>
      <c r="E51" s="566"/>
      <c r="F51" s="570"/>
    </row>
    <row r="52" spans="3:7" ht="15" x14ac:dyDescent="0.2">
      <c r="C52" s="487">
        <v>46</v>
      </c>
      <c r="D52" s="565"/>
      <c r="E52" s="565"/>
      <c r="F52" s="569"/>
    </row>
    <row r="53" spans="3:7" ht="15" x14ac:dyDescent="0.2">
      <c r="C53" s="488">
        <v>47</v>
      </c>
      <c r="D53" s="566"/>
      <c r="E53" s="566"/>
      <c r="F53" s="570"/>
    </row>
    <row r="54" spans="3:7" ht="15" x14ac:dyDescent="0.2">
      <c r="C54" s="487">
        <v>48</v>
      </c>
      <c r="D54" s="565"/>
      <c r="E54" s="565"/>
      <c r="F54" s="569"/>
    </row>
    <row r="55" spans="3:7" ht="15" x14ac:dyDescent="0.2">
      <c r="C55" s="488">
        <v>49</v>
      </c>
      <c r="D55" s="566"/>
      <c r="E55" s="566"/>
      <c r="F55" s="570"/>
    </row>
    <row r="56" spans="3:7" ht="15.75" thickBot="1" x14ac:dyDescent="0.25">
      <c r="C56" s="489">
        <v>50</v>
      </c>
      <c r="D56" s="567"/>
      <c r="E56" s="567"/>
      <c r="F56" s="571"/>
    </row>
  </sheetData>
  <sheetProtection sheet="1" objects="1" scenarios="1"/>
  <dataConsolidate/>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300" verticalDpi="300" r:id="rId1"/>
      <headerFooter alignWithMargins="0"/>
    </customSheetView>
    <customSheetView guid="{C3481005-D93C-11D1-B18A-444553540000}" showRuler="0">
      <selection activeCell="D3" sqref="D3"/>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Ruler="0">
      <selection activeCell="D3" sqref="D3"/>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4">
    <mergeCell ref="B1:G1"/>
    <mergeCell ref="B2:G2"/>
    <mergeCell ref="B3:G3"/>
    <mergeCell ref="D5:F5"/>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9">
    <pageSetUpPr autoPageBreaks="0"/>
  </sheetPr>
  <dimension ref="A1:T28"/>
  <sheetViews>
    <sheetView showGridLines="0" showRowColHeaders="0" workbookViewId="0"/>
  </sheetViews>
  <sheetFormatPr defaultColWidth="5.7109375" defaultRowHeight="12.75" x14ac:dyDescent="0.2"/>
  <cols>
    <col min="1" max="1" width="5.7109375" style="19" customWidth="1"/>
    <col min="2" max="2" width="5.7109375" style="24" customWidth="1"/>
    <col min="3" max="3" width="25.7109375" style="25" customWidth="1"/>
    <col min="4" max="4" width="6.7109375" style="24" customWidth="1"/>
    <col min="5" max="6" width="5.7109375" style="24" customWidth="1"/>
    <col min="7" max="7" width="1.7109375" style="24" customWidth="1"/>
    <col min="8" max="9" width="5.7109375" style="24" customWidth="1"/>
    <col min="10" max="10" width="5.7109375" style="19" customWidth="1"/>
    <col min="11" max="15" width="5.7109375" style="24" customWidth="1"/>
    <col min="16" max="16" width="1.7109375" style="23" customWidth="1"/>
    <col min="17" max="17" width="5.7109375" style="187" customWidth="1"/>
    <col min="18" max="18" width="5.7109375" style="23" customWidth="1"/>
    <col min="19" max="19" width="5.7109375" style="187" customWidth="1"/>
    <col min="20" max="16384" width="5.7109375" style="19"/>
  </cols>
  <sheetData>
    <row r="1" spans="1:20" ht="26.25" x14ac:dyDescent="0.4">
      <c r="A1" s="135"/>
      <c r="B1" s="604" t="s">
        <v>63</v>
      </c>
      <c r="C1" s="604"/>
      <c r="D1" s="604"/>
      <c r="E1" s="604"/>
      <c r="F1" s="604"/>
      <c r="G1" s="604"/>
      <c r="H1" s="604"/>
      <c r="I1" s="604"/>
      <c r="J1" s="604"/>
      <c r="K1" s="604"/>
      <c r="L1" s="604"/>
      <c r="M1" s="604"/>
      <c r="N1" s="604"/>
      <c r="O1" s="604"/>
      <c r="P1" s="20"/>
      <c r="Q1" s="20"/>
      <c r="R1" s="185"/>
      <c r="S1" s="186"/>
      <c r="T1" s="135"/>
    </row>
    <row r="3" spans="1:20" s="188" customFormat="1" x14ac:dyDescent="0.2">
      <c r="B3" s="25" t="s">
        <v>115</v>
      </c>
      <c r="C3" s="25"/>
      <c r="D3" s="25"/>
      <c r="E3" s="25"/>
      <c r="F3" s="25"/>
      <c r="G3" s="25"/>
      <c r="H3" s="25"/>
      <c r="I3" s="25"/>
      <c r="K3" s="25"/>
      <c r="L3" s="25"/>
      <c r="M3" s="25"/>
      <c r="N3" s="25"/>
      <c r="O3" s="25"/>
      <c r="P3" s="189"/>
      <c r="Q3" s="190"/>
      <c r="R3" s="189"/>
      <c r="S3" s="190"/>
    </row>
    <row r="4" spans="1:20" s="188" customFormat="1" x14ac:dyDescent="0.2">
      <c r="B4" s="25"/>
      <c r="C4" s="25"/>
      <c r="D4" s="25"/>
      <c r="E4" s="25"/>
      <c r="F4" s="25"/>
      <c r="G4" s="25"/>
      <c r="H4" s="25"/>
      <c r="I4" s="25"/>
      <c r="K4" s="25"/>
      <c r="L4" s="25"/>
      <c r="M4" s="25"/>
      <c r="N4" s="25"/>
      <c r="O4" s="25"/>
      <c r="P4" s="189"/>
      <c r="Q4" s="190"/>
      <c r="R4" s="189"/>
      <c r="S4" s="190"/>
    </row>
    <row r="5" spans="1:20" s="188" customFormat="1" x14ac:dyDescent="0.2">
      <c r="B5" s="25" t="s">
        <v>64</v>
      </c>
      <c r="C5" s="25"/>
      <c r="D5" s="25"/>
      <c r="E5" s="25"/>
      <c r="F5" s="25"/>
      <c r="G5" s="25"/>
      <c r="H5" s="25"/>
      <c r="I5" s="25"/>
      <c r="K5" s="25"/>
      <c r="L5" s="25"/>
      <c r="M5" s="25"/>
      <c r="N5" s="25"/>
      <c r="O5" s="25"/>
      <c r="P5" s="189"/>
      <c r="Q5" s="190"/>
      <c r="R5" s="189"/>
      <c r="S5" s="190"/>
    </row>
    <row r="6" spans="1:20" s="188" customFormat="1" x14ac:dyDescent="0.2">
      <c r="B6" s="25" t="s">
        <v>149</v>
      </c>
      <c r="C6" s="25"/>
      <c r="D6" s="25"/>
      <c r="E6" s="25"/>
      <c r="F6" s="25"/>
      <c r="G6" s="25"/>
      <c r="H6" s="25"/>
      <c r="I6" s="25"/>
      <c r="K6" s="25"/>
      <c r="L6" s="25"/>
      <c r="M6" s="25"/>
      <c r="N6" s="25"/>
      <c r="O6" s="25"/>
      <c r="P6" s="189"/>
      <c r="Q6" s="190"/>
      <c r="R6" s="189"/>
      <c r="S6" s="190"/>
    </row>
    <row r="7" spans="1:20" s="188" customFormat="1" x14ac:dyDescent="0.2">
      <c r="B7" s="25" t="s">
        <v>65</v>
      </c>
      <c r="C7" s="25"/>
      <c r="D7" s="25"/>
      <c r="E7" s="25"/>
      <c r="F7" s="25"/>
      <c r="G7" s="25"/>
      <c r="H7" s="25"/>
      <c r="I7" s="25"/>
      <c r="K7" s="25"/>
      <c r="L7" s="25"/>
      <c r="M7" s="25"/>
      <c r="N7" s="25"/>
      <c r="O7" s="25"/>
      <c r="P7" s="189"/>
      <c r="Q7" s="190"/>
      <c r="R7" s="189"/>
      <c r="S7" s="190"/>
    </row>
    <row r="8" spans="1:20" s="188" customFormat="1" x14ac:dyDescent="0.2">
      <c r="B8" s="25"/>
      <c r="C8" s="25"/>
      <c r="D8" s="25"/>
      <c r="E8" s="25"/>
      <c r="F8" s="25"/>
      <c r="G8" s="25"/>
      <c r="H8" s="25"/>
      <c r="I8" s="25"/>
      <c r="K8" s="25"/>
      <c r="L8" s="25"/>
      <c r="M8" s="25"/>
      <c r="N8" s="25"/>
      <c r="O8" s="25"/>
      <c r="P8" s="189"/>
      <c r="Q8" s="190"/>
      <c r="R8" s="189"/>
      <c r="S8" s="190"/>
    </row>
    <row r="9" spans="1:20" s="188" customFormat="1" x14ac:dyDescent="0.2">
      <c r="B9" s="25" t="s">
        <v>66</v>
      </c>
      <c r="C9" s="25" t="s">
        <v>122</v>
      </c>
      <c r="D9" s="25"/>
      <c r="E9" s="25"/>
      <c r="F9" s="25"/>
      <c r="G9" s="25"/>
      <c r="H9" s="25"/>
      <c r="I9" s="25"/>
      <c r="K9" s="25"/>
      <c r="L9" s="25"/>
      <c r="M9" s="25"/>
      <c r="N9" s="25"/>
      <c r="O9" s="25"/>
      <c r="P9" s="189"/>
      <c r="Q9" s="190"/>
      <c r="R9" s="189"/>
      <c r="S9" s="190"/>
    </row>
    <row r="10" spans="1:20" s="188" customFormat="1" x14ac:dyDescent="0.2">
      <c r="B10" s="25" t="s">
        <v>67</v>
      </c>
      <c r="C10" s="25" t="s">
        <v>68</v>
      </c>
      <c r="D10" s="25"/>
      <c r="E10" s="25"/>
      <c r="F10" s="25"/>
      <c r="G10" s="25"/>
      <c r="H10" s="25"/>
      <c r="I10" s="25"/>
      <c r="K10" s="25"/>
      <c r="L10" s="25"/>
      <c r="M10" s="25"/>
      <c r="N10" s="25"/>
      <c r="O10" s="25"/>
      <c r="P10" s="189"/>
      <c r="Q10" s="190"/>
      <c r="R10" s="189"/>
      <c r="S10" s="190"/>
    </row>
    <row r="11" spans="1:20" s="188" customFormat="1" x14ac:dyDescent="0.2">
      <c r="B11" s="25"/>
      <c r="C11" s="25" t="s">
        <v>150</v>
      </c>
      <c r="D11" s="25"/>
      <c r="E11" s="25"/>
      <c r="F11" s="25"/>
      <c r="G11" s="25"/>
      <c r="H11" s="25"/>
      <c r="I11" s="25"/>
      <c r="K11" s="25"/>
      <c r="L11" s="25"/>
      <c r="M11" s="25"/>
      <c r="N11" s="25"/>
      <c r="O11" s="25"/>
      <c r="P11" s="189"/>
      <c r="Q11" s="190"/>
      <c r="R11" s="189"/>
      <c r="S11" s="190"/>
    </row>
    <row r="12" spans="1:20" s="188" customFormat="1" x14ac:dyDescent="0.2">
      <c r="B12" s="25"/>
      <c r="C12" s="25"/>
      <c r="D12" s="25"/>
      <c r="E12" s="25"/>
      <c r="F12" s="25"/>
      <c r="G12" s="25"/>
      <c r="H12" s="25"/>
      <c r="I12" s="25"/>
      <c r="K12" s="25"/>
      <c r="L12" s="25"/>
      <c r="M12" s="25"/>
      <c r="N12" s="25"/>
      <c r="O12" s="25"/>
      <c r="P12" s="189"/>
      <c r="Q12" s="190"/>
      <c r="R12" s="189"/>
      <c r="S12" s="190"/>
    </row>
    <row r="13" spans="1:20" s="188" customFormat="1" x14ac:dyDescent="0.2">
      <c r="B13" s="25" t="s">
        <v>69</v>
      </c>
      <c r="C13" s="191" t="s">
        <v>121</v>
      </c>
      <c r="D13" s="25"/>
      <c r="E13" s="25"/>
      <c r="F13" s="25"/>
      <c r="G13" s="25"/>
      <c r="H13" s="191"/>
      <c r="I13" s="25"/>
      <c r="K13" s="25"/>
      <c r="L13" s="25"/>
      <c r="M13" s="25"/>
      <c r="N13" s="25"/>
      <c r="O13" s="25"/>
      <c r="P13" s="189"/>
      <c r="Q13" s="190"/>
      <c r="R13" s="189"/>
      <c r="S13" s="190"/>
    </row>
    <row r="14" spans="1:20" s="188" customFormat="1" x14ac:dyDescent="0.2">
      <c r="B14" s="25"/>
      <c r="C14" s="191"/>
      <c r="D14" s="25"/>
      <c r="E14" s="25"/>
      <c r="F14" s="25"/>
      <c r="G14" s="25"/>
      <c r="H14" s="191"/>
      <c r="I14" s="25"/>
      <c r="K14" s="25"/>
      <c r="L14" s="25"/>
      <c r="M14" s="25"/>
      <c r="N14" s="25"/>
      <c r="O14" s="25"/>
      <c r="P14" s="189"/>
      <c r="Q14" s="190"/>
      <c r="R14" s="189"/>
      <c r="S14" s="190"/>
    </row>
    <row r="15" spans="1:20" s="188" customFormat="1" x14ac:dyDescent="0.2">
      <c r="B15" s="25" t="s">
        <v>70</v>
      </c>
      <c r="C15" s="191" t="s">
        <v>151</v>
      </c>
      <c r="D15" s="25"/>
      <c r="E15" s="25"/>
      <c r="F15" s="25"/>
      <c r="G15" s="25"/>
      <c r="H15" s="191"/>
      <c r="I15" s="25"/>
      <c r="K15" s="25"/>
      <c r="L15" s="25"/>
      <c r="M15" s="25"/>
      <c r="N15" s="25"/>
      <c r="O15" s="25"/>
      <c r="P15" s="189"/>
      <c r="Q15" s="190"/>
      <c r="R15" s="189"/>
      <c r="S15" s="190"/>
    </row>
    <row r="16" spans="1:20" s="188" customFormat="1" x14ac:dyDescent="0.2">
      <c r="B16" s="25"/>
      <c r="C16" s="191"/>
      <c r="D16" s="25"/>
      <c r="E16" s="25"/>
      <c r="F16" s="25"/>
      <c r="G16" s="25"/>
      <c r="H16" s="25"/>
      <c r="I16" s="25"/>
      <c r="K16" s="25"/>
      <c r="L16" s="25"/>
      <c r="M16" s="25"/>
      <c r="N16" s="25"/>
      <c r="O16" s="25"/>
      <c r="P16" s="189"/>
      <c r="Q16" s="190"/>
      <c r="R16" s="189"/>
      <c r="S16" s="190"/>
    </row>
    <row r="17" spans="2:19" s="188" customFormat="1" x14ac:dyDescent="0.2">
      <c r="B17" s="25"/>
      <c r="C17" s="25"/>
      <c r="D17" s="25"/>
      <c r="E17" s="25"/>
      <c r="F17" s="25"/>
      <c r="G17" s="25"/>
      <c r="H17" s="25"/>
      <c r="I17" s="25"/>
      <c r="K17" s="25"/>
      <c r="L17" s="25"/>
      <c r="M17" s="25"/>
      <c r="N17" s="25"/>
      <c r="O17" s="25"/>
      <c r="P17" s="189"/>
      <c r="Q17" s="190"/>
      <c r="R17" s="189"/>
      <c r="S17" s="190"/>
    </row>
    <row r="18" spans="2:19" s="188" customFormat="1" x14ac:dyDescent="0.2">
      <c r="B18" s="25"/>
      <c r="C18" s="25"/>
      <c r="D18" s="25"/>
      <c r="E18" s="25"/>
      <c r="F18" s="25"/>
      <c r="G18" s="25"/>
      <c r="H18" s="25"/>
      <c r="I18" s="25"/>
      <c r="K18" s="25"/>
      <c r="L18" s="25"/>
      <c r="M18" s="25"/>
      <c r="N18" s="25"/>
      <c r="O18" s="25"/>
      <c r="P18" s="189"/>
      <c r="Q18" s="190"/>
      <c r="R18" s="189"/>
      <c r="S18" s="190"/>
    </row>
    <row r="19" spans="2:19" s="188" customFormat="1" x14ac:dyDescent="0.2">
      <c r="B19" s="25"/>
      <c r="C19" s="25"/>
      <c r="D19" s="25"/>
      <c r="E19" s="25"/>
      <c r="F19" s="25"/>
      <c r="G19" s="25"/>
      <c r="H19" s="25"/>
      <c r="I19" s="25"/>
      <c r="K19" s="25"/>
      <c r="L19" s="25"/>
      <c r="M19" s="25"/>
      <c r="N19" s="25"/>
      <c r="O19" s="25"/>
      <c r="P19" s="189"/>
      <c r="Q19" s="190"/>
      <c r="R19" s="189"/>
      <c r="S19" s="190"/>
    </row>
    <row r="20" spans="2:19" s="188" customFormat="1" x14ac:dyDescent="0.2">
      <c r="B20" s="25"/>
      <c r="C20" s="25"/>
      <c r="D20" s="25"/>
      <c r="E20" s="25"/>
      <c r="F20" s="25"/>
      <c r="G20" s="25"/>
      <c r="H20" s="25"/>
      <c r="I20" s="25"/>
      <c r="K20" s="25"/>
      <c r="L20" s="25"/>
      <c r="M20" s="25"/>
      <c r="N20" s="25"/>
      <c r="O20" s="25"/>
      <c r="P20" s="189"/>
      <c r="Q20" s="190"/>
      <c r="R20" s="189"/>
      <c r="S20" s="190"/>
    </row>
    <row r="21" spans="2:19" s="188" customFormat="1" x14ac:dyDescent="0.2">
      <c r="B21" s="25"/>
      <c r="C21" s="25"/>
      <c r="D21" s="25"/>
      <c r="E21" s="25"/>
      <c r="F21" s="25"/>
      <c r="G21" s="25"/>
      <c r="H21" s="25"/>
      <c r="I21" s="25"/>
      <c r="K21" s="25"/>
      <c r="L21" s="25"/>
      <c r="M21" s="25"/>
      <c r="N21" s="25"/>
      <c r="O21" s="25"/>
      <c r="P21" s="189"/>
      <c r="Q21" s="190"/>
      <c r="R21" s="189"/>
      <c r="S21" s="190"/>
    </row>
    <row r="22" spans="2:19" s="188" customFormat="1" x14ac:dyDescent="0.2">
      <c r="B22" s="25"/>
      <c r="C22" s="25"/>
      <c r="D22" s="25"/>
      <c r="E22" s="25"/>
      <c r="F22" s="25"/>
      <c r="G22" s="25"/>
      <c r="H22" s="25"/>
      <c r="I22" s="25"/>
      <c r="K22" s="25"/>
      <c r="L22" s="25"/>
      <c r="M22" s="25"/>
      <c r="N22" s="25"/>
      <c r="O22" s="25"/>
      <c r="P22" s="189"/>
      <c r="Q22" s="190"/>
      <c r="R22" s="189"/>
      <c r="S22" s="190"/>
    </row>
    <row r="23" spans="2:19" s="188" customFormat="1" x14ac:dyDescent="0.2">
      <c r="B23" s="25"/>
      <c r="C23" s="25"/>
      <c r="D23" s="25"/>
      <c r="E23" s="25"/>
      <c r="F23" s="25"/>
      <c r="G23" s="25"/>
      <c r="H23" s="25"/>
      <c r="I23" s="25"/>
      <c r="K23" s="25"/>
      <c r="L23" s="25"/>
      <c r="M23" s="25"/>
      <c r="N23" s="25"/>
      <c r="O23" s="25"/>
      <c r="P23" s="189"/>
      <c r="Q23" s="190"/>
      <c r="R23" s="189"/>
      <c r="S23" s="190"/>
    </row>
    <row r="24" spans="2:19" s="188" customFormat="1" x14ac:dyDescent="0.2">
      <c r="B24" s="25"/>
      <c r="C24" s="25"/>
      <c r="D24" s="25"/>
      <c r="E24" s="25"/>
      <c r="F24" s="25"/>
      <c r="G24" s="25"/>
      <c r="H24" s="25"/>
      <c r="I24" s="25"/>
      <c r="K24" s="25"/>
      <c r="L24" s="25"/>
      <c r="M24" s="25"/>
      <c r="N24" s="25"/>
      <c r="O24" s="25"/>
      <c r="P24" s="189"/>
      <c r="Q24" s="190"/>
      <c r="R24" s="189"/>
      <c r="S24" s="190"/>
    </row>
    <row r="25" spans="2:19" s="188" customFormat="1" x14ac:dyDescent="0.2">
      <c r="B25" s="25"/>
      <c r="C25" s="25"/>
      <c r="D25" s="25"/>
      <c r="E25" s="25"/>
      <c r="F25" s="25"/>
      <c r="G25" s="25"/>
      <c r="H25" s="25"/>
      <c r="I25" s="25"/>
      <c r="K25" s="25"/>
      <c r="L25" s="25"/>
      <c r="M25" s="25"/>
      <c r="N25" s="25"/>
      <c r="O25" s="25"/>
      <c r="P25" s="189"/>
      <c r="Q25" s="190"/>
      <c r="R25" s="189"/>
      <c r="S25" s="190"/>
    </row>
    <row r="26" spans="2:19" s="188" customFormat="1" x14ac:dyDescent="0.2">
      <c r="B26" s="25"/>
      <c r="C26" s="25"/>
      <c r="D26" s="25"/>
      <c r="E26" s="25"/>
      <c r="F26" s="25"/>
      <c r="G26" s="25"/>
      <c r="H26" s="25"/>
      <c r="I26" s="25"/>
      <c r="K26" s="25"/>
      <c r="L26" s="25"/>
      <c r="M26" s="25"/>
      <c r="N26" s="25"/>
      <c r="O26" s="25"/>
      <c r="P26" s="189"/>
      <c r="Q26" s="190"/>
      <c r="R26" s="189"/>
      <c r="S26" s="190"/>
    </row>
    <row r="27" spans="2:19" s="188" customFormat="1" x14ac:dyDescent="0.2">
      <c r="B27" s="25"/>
      <c r="C27" s="25"/>
      <c r="D27" s="25"/>
      <c r="E27" s="25"/>
      <c r="F27" s="25"/>
      <c r="G27" s="25"/>
      <c r="H27" s="25"/>
      <c r="I27" s="25"/>
      <c r="K27" s="25"/>
      <c r="L27" s="25"/>
      <c r="M27" s="25"/>
      <c r="N27" s="25"/>
      <c r="O27" s="25"/>
      <c r="P27" s="189"/>
      <c r="Q27" s="190"/>
      <c r="R27" s="189"/>
      <c r="S27" s="190"/>
    </row>
    <row r="28" spans="2:19" s="188" customFormat="1" x14ac:dyDescent="0.2">
      <c r="B28" s="25"/>
      <c r="C28" s="25"/>
      <c r="D28" s="25"/>
      <c r="E28" s="25"/>
      <c r="F28" s="25"/>
      <c r="G28" s="25"/>
      <c r="H28" s="25"/>
      <c r="I28" s="25"/>
      <c r="K28" s="25"/>
      <c r="L28" s="25"/>
      <c r="M28" s="25"/>
      <c r="N28" s="25"/>
      <c r="O28" s="25"/>
      <c r="P28" s="189"/>
      <c r="Q28" s="190"/>
      <c r="R28" s="189"/>
      <c r="S28" s="190"/>
    </row>
  </sheetData>
  <sheetProtection password="CDBE" sheet="1" objects="1" scenarios="1" insertHyperlinks="0"/>
  <mergeCells count="1">
    <mergeCell ref="B1:O1"/>
  </mergeCells>
  <phoneticPr fontId="0" type="noConversion"/>
  <hyperlinks>
    <hyperlink ref="C15" r:id="rId1" xr:uid="{00000000-0004-0000-0200-000000000000}"/>
    <hyperlink ref="C13" r:id="rId2" xr:uid="{00000000-0004-0000-0200-000001000000}"/>
  </hyperlinks>
  <printOptions horizontalCentered="1"/>
  <pageMargins left="0" right="0" top="0.78740157480314965" bottom="0.78740157480314965" header="0.19685039370078741" footer="0.19685039370078741"/>
  <pageSetup paperSize="9" orientation="portrait" horizontalDpi="0" verticalDpi="0" r:id="rId3"/>
  <headerFooter alignWithMargins="0">
    <oddHeader>&amp;CProgram pro zpracování výsledků: DOROST - JEDNOTLIVCI</oddHeader>
    <oddFooter>&amp;LAutor: Ing. Milan Hoffmann&amp;C&amp;P&amp;ROprávněný uživatel: SH ČMS</oddFooter>
  </headerFooter>
  <ignoredErrors>
    <ignoredError sqref="C9:C11" numberStoredAsText="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pageSetUpPr autoPageBreaks="0"/>
  </sheetPr>
  <dimension ref="A1:X62"/>
  <sheetViews>
    <sheetView showGridLines="0" showRowColHeaders="0" workbookViewId="0">
      <pane ySplit="5" topLeftCell="A6" activePane="bottomLeft" state="frozen"/>
      <selection activeCell="F4" sqref="F4"/>
      <selection pane="bottomLeft" activeCell="F4" sqref="F4"/>
    </sheetView>
  </sheetViews>
  <sheetFormatPr defaultColWidth="7.5703125" defaultRowHeight="12.75" x14ac:dyDescent="0.2"/>
  <cols>
    <col min="1" max="1" width="1.42578125" style="293" customWidth="1"/>
    <col min="2" max="2" width="2.85546875" style="346" customWidth="1"/>
    <col min="3" max="4" width="20.7109375" style="293" customWidth="1"/>
    <col min="5" max="5" width="8.7109375" style="8" customWidth="1"/>
    <col min="6" max="7" width="9.7109375" style="429" customWidth="1"/>
    <col min="8" max="8" width="5.7109375" style="349" customWidth="1"/>
    <col min="9" max="9" width="5.7109375" style="350" customWidth="1"/>
    <col min="10" max="10" width="7.140625" style="351" customWidth="1"/>
    <col min="11" max="11" width="4.5703125" style="430" customWidth="1"/>
    <col min="12" max="12" width="7.7109375" style="353" customWidth="1"/>
    <col min="13" max="13" width="4" style="354" customWidth="1"/>
    <col min="14" max="14" width="4" style="327" customWidth="1"/>
    <col min="15" max="22" width="3.140625" style="8" customWidth="1"/>
    <col min="23" max="23" width="2" style="293" customWidth="1"/>
    <col min="24" max="24" width="1.42578125" style="293" customWidth="1"/>
    <col min="25" max="16384" width="7.5703125" style="293"/>
  </cols>
  <sheetData>
    <row r="1" spans="1:24" ht="26.25" x14ac:dyDescent="0.2">
      <c r="A1" s="345"/>
      <c r="B1" s="605" t="s">
        <v>105</v>
      </c>
      <c r="C1" s="605"/>
      <c r="D1" s="605"/>
      <c r="E1" s="605"/>
      <c r="F1" s="605"/>
      <c r="G1" s="605"/>
      <c r="H1" s="605"/>
      <c r="I1" s="605"/>
      <c r="J1" s="605"/>
      <c r="K1" s="605"/>
      <c r="L1" s="605"/>
      <c r="M1" s="605"/>
      <c r="N1" s="605"/>
      <c r="O1" s="605"/>
      <c r="P1" s="605"/>
      <c r="Q1" s="605"/>
      <c r="R1" s="605"/>
      <c r="S1" s="605"/>
      <c r="T1" s="605"/>
      <c r="U1" s="605"/>
      <c r="V1" s="605"/>
    </row>
    <row r="2" spans="1:24" ht="15" customHeight="1" thickBot="1" x14ac:dyDescent="0.25">
      <c r="C2" s="347"/>
      <c r="D2" s="347"/>
      <c r="E2" s="347"/>
      <c r="F2" s="348"/>
      <c r="G2" s="348"/>
      <c r="K2" s="352"/>
    </row>
    <row r="3" spans="1:24" ht="15" customHeight="1" thickBot="1" x14ac:dyDescent="0.25">
      <c r="C3" s="606" t="str">
        <f>Start!$D$5</f>
        <v>Dorky mladší</v>
      </c>
      <c r="D3" s="607"/>
      <c r="E3" s="608"/>
      <c r="F3" s="355"/>
      <c r="G3" s="355"/>
      <c r="H3" s="356"/>
      <c r="K3" s="357"/>
      <c r="L3" s="358"/>
      <c r="M3" s="359"/>
      <c r="N3" s="359"/>
      <c r="X3" s="360"/>
    </row>
    <row r="4" spans="1:24" ht="13.15" customHeight="1" x14ac:dyDescent="0.2">
      <c r="B4" s="609" t="s">
        <v>96</v>
      </c>
      <c r="C4" s="627" t="s">
        <v>95</v>
      </c>
      <c r="D4" s="629" t="s">
        <v>1</v>
      </c>
      <c r="E4" s="631" t="str">
        <f>Start!$F$6</f>
        <v>Okres</v>
      </c>
      <c r="F4" s="611" t="s">
        <v>45</v>
      </c>
      <c r="G4" s="613" t="s">
        <v>46</v>
      </c>
      <c r="H4" s="615" t="s">
        <v>50</v>
      </c>
      <c r="I4" s="617" t="s">
        <v>116</v>
      </c>
      <c r="J4" s="619" t="s">
        <v>117</v>
      </c>
      <c r="K4" s="621" t="s">
        <v>23</v>
      </c>
      <c r="L4" s="622"/>
      <c r="M4" s="622"/>
      <c r="N4" s="623"/>
      <c r="O4" s="624" t="s">
        <v>24</v>
      </c>
      <c r="P4" s="625"/>
      <c r="Q4" s="625"/>
      <c r="R4" s="625"/>
      <c r="S4" s="625"/>
      <c r="T4" s="625"/>
      <c r="U4" s="625"/>
      <c r="V4" s="626"/>
      <c r="X4" s="361"/>
    </row>
    <row r="5" spans="1:24" s="362" customFormat="1" ht="117" thickBot="1" x14ac:dyDescent="0.25">
      <c r="B5" s="610"/>
      <c r="C5" s="628"/>
      <c r="D5" s="630"/>
      <c r="E5" s="632"/>
      <c r="F5" s="612"/>
      <c r="G5" s="614"/>
      <c r="H5" s="616"/>
      <c r="I5" s="618"/>
      <c r="J5" s="620"/>
      <c r="K5" s="68" t="s">
        <v>25</v>
      </c>
      <c r="L5" s="69" t="s">
        <v>118</v>
      </c>
      <c r="M5" s="118" t="s">
        <v>26</v>
      </c>
      <c r="N5" s="120" t="s">
        <v>27</v>
      </c>
      <c r="O5" s="70" t="s">
        <v>28</v>
      </c>
      <c r="P5" s="71" t="s">
        <v>29</v>
      </c>
      <c r="Q5" s="71" t="s">
        <v>30</v>
      </c>
      <c r="R5" s="71" t="s">
        <v>31</v>
      </c>
      <c r="S5" s="71" t="s">
        <v>32</v>
      </c>
      <c r="T5" s="71" t="s">
        <v>33</v>
      </c>
      <c r="U5" s="71" t="s">
        <v>34</v>
      </c>
      <c r="V5" s="72" t="s">
        <v>35</v>
      </c>
      <c r="W5" s="362" t="s">
        <v>148</v>
      </c>
    </row>
    <row r="6" spans="1:24" x14ac:dyDescent="0.2">
      <c r="B6" s="363">
        <v>1</v>
      </c>
      <c r="C6" s="364" t="str">
        <f>IF(Start!D7="","",Start!D7)</f>
        <v>Hájková Andrea</v>
      </c>
      <c r="D6" s="365" t="str">
        <f>IF(Start!E7="","",Start!E7)</f>
        <v>Choceň</v>
      </c>
      <c r="E6" s="366" t="str">
        <f>IF(C6="","",IF(Start!F7="","",Start!F7))</f>
        <v>UO</v>
      </c>
      <c r="F6" s="367"/>
      <c r="G6" s="368"/>
      <c r="H6" s="369" t="str">
        <f>IF(C6="","",IF(G6&gt;0,IF(AND(F6&gt;0,G6&gt;0,(G6-F6)&gt;0),G6-F6,"chyba"),"X"))</f>
        <v>X</v>
      </c>
      <c r="I6" s="370">
        <f>IF(C6="","",0)</f>
        <v>0</v>
      </c>
      <c r="J6" s="371" t="str">
        <f>IF(C6="","",IF(H6="chyba","chyba",IF(H6="X","X",IF((H6-I6)&lt;0,"chyba",H6-I6))))</f>
        <v>X</v>
      </c>
      <c r="K6" s="372">
        <f>IF(C6="","",N6/1440)</f>
        <v>0</v>
      </c>
      <c r="L6" s="373" t="str">
        <f>IF(C6="","",IF(J6="chyba","chyba",IF(J6="X","X",IF(OR(O6="D",W6="D"),"D",ROUND(SUM(J6:K6),7)))))</f>
        <v>X</v>
      </c>
      <c r="M6" s="374" t="str">
        <f>IF(C6="","",IF(L6="chyba","CH",IF(L6="X","X",IF(L6="D","D",RANK(L6,L$6:L$55,1)))))</f>
        <v>X</v>
      </c>
      <c r="N6" s="375">
        <f>IF(C6="","",SUM(O6:V6))</f>
        <v>0</v>
      </c>
      <c r="O6" s="376"/>
      <c r="P6" s="377"/>
      <c r="Q6" s="377"/>
      <c r="R6" s="377"/>
      <c r="S6" s="377"/>
      <c r="T6" s="377"/>
      <c r="U6" s="377"/>
      <c r="V6" s="378"/>
      <c r="W6" s="379"/>
    </row>
    <row r="7" spans="1:24" x14ac:dyDescent="0.2">
      <c r="B7" s="380">
        <v>2</v>
      </c>
      <c r="C7" s="381" t="str">
        <f>IF(Start!D8="","",Start!D8)</f>
        <v>Hrochová Eliška</v>
      </c>
      <c r="D7" s="382" t="str">
        <f>IF(Start!E8="","",Start!E8)</f>
        <v>Horní Roveň</v>
      </c>
      <c r="E7" s="383" t="str">
        <f>IF(C7="","",IF(Start!F8="","",Start!F8))</f>
        <v>PA</v>
      </c>
      <c r="F7" s="384"/>
      <c r="G7" s="385"/>
      <c r="H7" s="386" t="str">
        <f t="shared" ref="H7:H55" si="0">IF(C7="","",IF(G7&gt;0,IF(AND(F7&gt;0,G7&gt;0,(G7-F7)&gt;0),G7-F7,"chyba"),"X"))</f>
        <v>X</v>
      </c>
      <c r="I7" s="387">
        <f t="shared" ref="I7:I55" si="1">IF(C7="","",0)</f>
        <v>0</v>
      </c>
      <c r="J7" s="388" t="str">
        <f t="shared" ref="J7:J55" si="2">IF(C7="","",IF(H7="chyba","chyba",IF(H7="X","X",IF((H7-I7)&lt;0,"chyba",H7-I7))))</f>
        <v>X</v>
      </c>
      <c r="K7" s="389">
        <f t="shared" ref="K7:K55" si="3">IF(C7="","",N7/1440)</f>
        <v>0</v>
      </c>
      <c r="L7" s="390" t="str">
        <f t="shared" ref="L7:L55" si="4">IF(C7="","",IF(J7="chyba","chyba",IF(J7="X","X",IF(OR(O7="D",W7="D"),"D",ROUND(SUM(J7:K7),7)))))</f>
        <v>X</v>
      </c>
      <c r="M7" s="391" t="str">
        <f t="shared" ref="M7:M55" si="5">IF(C7="","",IF(L7="chyba","CH",IF(L7="X","X",IF(L7="D","D",RANK(L7,L$6:L$55,1)))))</f>
        <v>X</v>
      </c>
      <c r="N7" s="392">
        <f t="shared" ref="N7:N55" si="6">IF(C7="","",SUM(O7:V7))</f>
        <v>0</v>
      </c>
      <c r="O7" s="393"/>
      <c r="P7" s="394"/>
      <c r="Q7" s="394"/>
      <c r="R7" s="394"/>
      <c r="S7" s="394"/>
      <c r="T7" s="394"/>
      <c r="U7" s="394"/>
      <c r="V7" s="395"/>
      <c r="W7" s="379"/>
    </row>
    <row r="8" spans="1:24" x14ac:dyDescent="0.2">
      <c r="B8" s="396">
        <v>3</v>
      </c>
      <c r="C8" s="397" t="str">
        <f>IF(Start!D9="","",Start!D9)</f>
        <v>Novotná Leona</v>
      </c>
      <c r="D8" s="398" t="str">
        <f>IF(Start!E9="","",Start!E9)</f>
        <v>Skuteč</v>
      </c>
      <c r="E8" s="399" t="str">
        <f>IF(C8="","",IF(Start!F9="","",Start!F9))</f>
        <v>CR</v>
      </c>
      <c r="F8" s="400"/>
      <c r="G8" s="401"/>
      <c r="H8" s="386" t="str">
        <f t="shared" si="0"/>
        <v>X</v>
      </c>
      <c r="I8" s="402">
        <f t="shared" si="1"/>
        <v>0</v>
      </c>
      <c r="J8" s="388" t="str">
        <f t="shared" si="2"/>
        <v>X</v>
      </c>
      <c r="K8" s="389">
        <f t="shared" si="3"/>
        <v>0</v>
      </c>
      <c r="L8" s="390" t="str">
        <f t="shared" si="4"/>
        <v>X</v>
      </c>
      <c r="M8" s="391" t="str">
        <f t="shared" si="5"/>
        <v>X</v>
      </c>
      <c r="N8" s="392">
        <f t="shared" si="6"/>
        <v>0</v>
      </c>
      <c r="O8" s="403"/>
      <c r="P8" s="404"/>
      <c r="Q8" s="404"/>
      <c r="R8" s="404"/>
      <c r="S8" s="404"/>
      <c r="T8" s="404"/>
      <c r="U8" s="404"/>
      <c r="V8" s="405"/>
      <c r="W8" s="379"/>
    </row>
    <row r="9" spans="1:24" x14ac:dyDescent="0.2">
      <c r="B9" s="380">
        <v>4</v>
      </c>
      <c r="C9" s="381" t="str">
        <f>IF(Start!D10="","",Start!D10)</f>
        <v>Dudková Martina</v>
      </c>
      <c r="D9" s="382" t="str">
        <f>IF(Start!E10="","",Start!E10)</f>
        <v>Lukavice</v>
      </c>
      <c r="E9" s="383" t="str">
        <f>IF(C9="","",IF(Start!F10="","",Start!F10))</f>
        <v>UO</v>
      </c>
      <c r="F9" s="406"/>
      <c r="G9" s="407"/>
      <c r="H9" s="386" t="str">
        <f t="shared" si="0"/>
        <v>X</v>
      </c>
      <c r="I9" s="387">
        <f t="shared" si="1"/>
        <v>0</v>
      </c>
      <c r="J9" s="388" t="str">
        <f t="shared" si="2"/>
        <v>X</v>
      </c>
      <c r="K9" s="408">
        <f t="shared" si="3"/>
        <v>0</v>
      </c>
      <c r="L9" s="409" t="str">
        <f t="shared" si="4"/>
        <v>X</v>
      </c>
      <c r="M9" s="391" t="str">
        <f t="shared" si="5"/>
        <v>X</v>
      </c>
      <c r="N9" s="410">
        <f t="shared" si="6"/>
        <v>0</v>
      </c>
      <c r="O9" s="411"/>
      <c r="P9" s="412"/>
      <c r="Q9" s="412"/>
      <c r="R9" s="412"/>
      <c r="S9" s="412"/>
      <c r="T9" s="412"/>
      <c r="U9" s="412"/>
      <c r="V9" s="413"/>
      <c r="W9" s="379"/>
    </row>
    <row r="10" spans="1:24" x14ac:dyDescent="0.2">
      <c r="B10" s="396">
        <v>5</v>
      </c>
      <c r="C10" s="397" t="str">
        <f>IF(Start!D11="","",Start!D11)</f>
        <v>Urbancová Petra</v>
      </c>
      <c r="D10" s="398" t="str">
        <f>IF(Start!E11="","",Start!E11)</f>
        <v>Pardubice - město</v>
      </c>
      <c r="E10" s="399" t="str">
        <f>IF(C10="","",IF(Start!F11="","",Start!F11))</f>
        <v>PA</v>
      </c>
      <c r="F10" s="414"/>
      <c r="G10" s="415"/>
      <c r="H10" s="386" t="str">
        <f t="shared" si="0"/>
        <v>X</v>
      </c>
      <c r="I10" s="402">
        <f t="shared" si="1"/>
        <v>0</v>
      </c>
      <c r="J10" s="388" t="str">
        <f t="shared" si="2"/>
        <v>X</v>
      </c>
      <c r="K10" s="408">
        <f t="shared" si="3"/>
        <v>0</v>
      </c>
      <c r="L10" s="409" t="str">
        <f t="shared" si="4"/>
        <v>X</v>
      </c>
      <c r="M10" s="391" t="str">
        <f t="shared" si="5"/>
        <v>X</v>
      </c>
      <c r="N10" s="410">
        <f t="shared" si="6"/>
        <v>0</v>
      </c>
      <c r="O10" s="416"/>
      <c r="P10" s="417"/>
      <c r="Q10" s="417"/>
      <c r="R10" s="417"/>
      <c r="S10" s="417"/>
      <c r="T10" s="417"/>
      <c r="U10" s="417"/>
      <c r="V10" s="418"/>
      <c r="W10" s="379"/>
    </row>
    <row r="11" spans="1:24" x14ac:dyDescent="0.2">
      <c r="B11" s="380">
        <v>6</v>
      </c>
      <c r="C11" s="381" t="str">
        <f>IF(Start!D12="","",Start!D12)</f>
        <v>Lupoměská Lucie</v>
      </c>
      <c r="D11" s="382" t="str">
        <f>IF(Start!E12="","",Start!E12)</f>
        <v>Vinary</v>
      </c>
      <c r="E11" s="383" t="str">
        <f>IF(C11="","",IF(Start!F12="","",Start!F12))</f>
        <v>CR</v>
      </c>
      <c r="F11" s="406"/>
      <c r="G11" s="407"/>
      <c r="H11" s="386" t="str">
        <f t="shared" si="0"/>
        <v>X</v>
      </c>
      <c r="I11" s="387">
        <f t="shared" si="1"/>
        <v>0</v>
      </c>
      <c r="J11" s="388" t="str">
        <f t="shared" si="2"/>
        <v>X</v>
      </c>
      <c r="K11" s="408">
        <f t="shared" si="3"/>
        <v>0</v>
      </c>
      <c r="L11" s="409" t="str">
        <f t="shared" si="4"/>
        <v>X</v>
      </c>
      <c r="M11" s="391" t="str">
        <f t="shared" si="5"/>
        <v>X</v>
      </c>
      <c r="N11" s="410">
        <f t="shared" si="6"/>
        <v>0</v>
      </c>
      <c r="O11" s="411"/>
      <c r="P11" s="412"/>
      <c r="Q11" s="412"/>
      <c r="R11" s="412"/>
      <c r="S11" s="412"/>
      <c r="T11" s="412"/>
      <c r="U11" s="412"/>
      <c r="V11" s="413"/>
      <c r="W11" s="379"/>
    </row>
    <row r="12" spans="1:24" x14ac:dyDescent="0.2">
      <c r="B12" s="396">
        <v>7</v>
      </c>
      <c r="C12" s="397" t="str">
        <f>IF(Start!D13="","",Start!D13)</f>
        <v>Křížová Darina</v>
      </c>
      <c r="D12" s="398" t="str">
        <f>IF(Start!E13="","",Start!E13)</f>
        <v>Choceň</v>
      </c>
      <c r="E12" s="399" t="str">
        <f>IF(C12="","",IF(Start!F13="","",Start!F13))</f>
        <v>UO</v>
      </c>
      <c r="F12" s="414"/>
      <c r="G12" s="415"/>
      <c r="H12" s="386" t="str">
        <f t="shared" si="0"/>
        <v>X</v>
      </c>
      <c r="I12" s="402">
        <f t="shared" si="1"/>
        <v>0</v>
      </c>
      <c r="J12" s="388" t="str">
        <f t="shared" si="2"/>
        <v>X</v>
      </c>
      <c r="K12" s="408">
        <f t="shared" si="3"/>
        <v>0</v>
      </c>
      <c r="L12" s="409" t="str">
        <f t="shared" si="4"/>
        <v>X</v>
      </c>
      <c r="M12" s="391" t="str">
        <f t="shared" si="5"/>
        <v>X</v>
      </c>
      <c r="N12" s="410">
        <f t="shared" si="6"/>
        <v>0</v>
      </c>
      <c r="O12" s="416"/>
      <c r="P12" s="417"/>
      <c r="Q12" s="417"/>
      <c r="R12" s="417"/>
      <c r="S12" s="417"/>
      <c r="T12" s="417"/>
      <c r="U12" s="417"/>
      <c r="V12" s="418"/>
      <c r="W12" s="379"/>
    </row>
    <row r="13" spans="1:24" x14ac:dyDescent="0.2">
      <c r="B13" s="380">
        <v>8</v>
      </c>
      <c r="C13" s="381" t="str">
        <f>IF(Start!D14="","",Start!D14)</f>
        <v>Vlasáková Eva</v>
      </c>
      <c r="D13" s="382" t="str">
        <f>IF(Start!E14="","",Start!E14)</f>
        <v>Pardubice - město</v>
      </c>
      <c r="E13" s="383" t="str">
        <f>IF(C13="","",IF(Start!F14="","",Start!F14))</f>
        <v>PA</v>
      </c>
      <c r="F13" s="406"/>
      <c r="G13" s="407"/>
      <c r="H13" s="386" t="str">
        <f t="shared" si="0"/>
        <v>X</v>
      </c>
      <c r="I13" s="387">
        <f t="shared" si="1"/>
        <v>0</v>
      </c>
      <c r="J13" s="388" t="str">
        <f t="shared" si="2"/>
        <v>X</v>
      </c>
      <c r="K13" s="408">
        <f t="shared" si="3"/>
        <v>0</v>
      </c>
      <c r="L13" s="409" t="str">
        <f t="shared" si="4"/>
        <v>X</v>
      </c>
      <c r="M13" s="391" t="str">
        <f t="shared" si="5"/>
        <v>X</v>
      </c>
      <c r="N13" s="410">
        <f t="shared" si="6"/>
        <v>0</v>
      </c>
      <c r="O13" s="411"/>
      <c r="P13" s="412"/>
      <c r="Q13" s="412"/>
      <c r="R13" s="412"/>
      <c r="S13" s="412"/>
      <c r="T13" s="412"/>
      <c r="U13" s="412"/>
      <c r="V13" s="413"/>
      <c r="W13" s="379"/>
    </row>
    <row r="14" spans="1:24" x14ac:dyDescent="0.2">
      <c r="B14" s="396">
        <v>9</v>
      </c>
      <c r="C14" s="397" t="str">
        <f>IF(Start!D15="","",Start!D15)</f>
        <v/>
      </c>
      <c r="D14" s="398" t="str">
        <f>IF(Start!E15="","",Start!E15)</f>
        <v/>
      </c>
      <c r="E14" s="399" t="str">
        <f>IF(C14="","",IF(Start!F15="","",Start!F15))</f>
        <v/>
      </c>
      <c r="F14" s="414"/>
      <c r="G14" s="415"/>
      <c r="H14" s="386" t="str">
        <f t="shared" si="0"/>
        <v/>
      </c>
      <c r="I14" s="402" t="str">
        <f t="shared" si="1"/>
        <v/>
      </c>
      <c r="J14" s="388" t="str">
        <f t="shared" si="2"/>
        <v/>
      </c>
      <c r="K14" s="408" t="str">
        <f t="shared" si="3"/>
        <v/>
      </c>
      <c r="L14" s="409" t="str">
        <f t="shared" si="4"/>
        <v/>
      </c>
      <c r="M14" s="391" t="str">
        <f t="shared" si="5"/>
        <v/>
      </c>
      <c r="N14" s="410" t="str">
        <f t="shared" si="6"/>
        <v/>
      </c>
      <c r="O14" s="416"/>
      <c r="P14" s="417"/>
      <c r="Q14" s="417"/>
      <c r="R14" s="417"/>
      <c r="S14" s="417"/>
      <c r="T14" s="417"/>
      <c r="U14" s="417"/>
      <c r="V14" s="418"/>
      <c r="W14" s="379"/>
    </row>
    <row r="15" spans="1:24" x14ac:dyDescent="0.2">
      <c r="B15" s="380">
        <v>10</v>
      </c>
      <c r="C15" s="381" t="str">
        <f>IF(Start!D16="","",Start!D16)</f>
        <v/>
      </c>
      <c r="D15" s="382" t="str">
        <f>IF(Start!E16="","",Start!E16)</f>
        <v/>
      </c>
      <c r="E15" s="383" t="str">
        <f>IF(C15="","",IF(Start!F16="","",Start!F16))</f>
        <v/>
      </c>
      <c r="F15" s="406"/>
      <c r="G15" s="407"/>
      <c r="H15" s="386" t="str">
        <f t="shared" si="0"/>
        <v/>
      </c>
      <c r="I15" s="387" t="str">
        <f t="shared" si="1"/>
        <v/>
      </c>
      <c r="J15" s="388" t="str">
        <f t="shared" si="2"/>
        <v/>
      </c>
      <c r="K15" s="408" t="str">
        <f t="shared" si="3"/>
        <v/>
      </c>
      <c r="L15" s="409" t="str">
        <f t="shared" si="4"/>
        <v/>
      </c>
      <c r="M15" s="391" t="str">
        <f t="shared" si="5"/>
        <v/>
      </c>
      <c r="N15" s="410" t="str">
        <f t="shared" si="6"/>
        <v/>
      </c>
      <c r="O15" s="411"/>
      <c r="P15" s="412"/>
      <c r="Q15" s="412"/>
      <c r="R15" s="412"/>
      <c r="S15" s="412"/>
      <c r="T15" s="412"/>
      <c r="U15" s="412"/>
      <c r="V15" s="413"/>
      <c r="W15" s="379"/>
    </row>
    <row r="16" spans="1:24" x14ac:dyDescent="0.2">
      <c r="B16" s="396">
        <v>11</v>
      </c>
      <c r="C16" s="419" t="str">
        <f>IF(Start!D17="","",Start!D17)</f>
        <v/>
      </c>
      <c r="D16" s="420" t="str">
        <f>IF(Start!E17="","",Start!E17)</f>
        <v/>
      </c>
      <c r="E16" s="399" t="str">
        <f>IF(C16="","",IF(Start!F17="","",Start!F17))</f>
        <v/>
      </c>
      <c r="F16" s="414"/>
      <c r="G16" s="415"/>
      <c r="H16" s="386" t="str">
        <f t="shared" si="0"/>
        <v/>
      </c>
      <c r="I16" s="402" t="str">
        <f t="shared" si="1"/>
        <v/>
      </c>
      <c r="J16" s="388" t="str">
        <f t="shared" si="2"/>
        <v/>
      </c>
      <c r="K16" s="408" t="str">
        <f t="shared" si="3"/>
        <v/>
      </c>
      <c r="L16" s="409" t="str">
        <f t="shared" si="4"/>
        <v/>
      </c>
      <c r="M16" s="391" t="str">
        <f t="shared" si="5"/>
        <v/>
      </c>
      <c r="N16" s="410" t="str">
        <f t="shared" si="6"/>
        <v/>
      </c>
      <c r="O16" s="416"/>
      <c r="P16" s="417"/>
      <c r="Q16" s="417"/>
      <c r="R16" s="417"/>
      <c r="S16" s="417"/>
      <c r="T16" s="417"/>
      <c r="U16" s="417"/>
      <c r="V16" s="418"/>
      <c r="W16" s="379"/>
    </row>
    <row r="17" spans="2:23" x14ac:dyDescent="0.2">
      <c r="B17" s="380">
        <v>12</v>
      </c>
      <c r="C17" s="381" t="str">
        <f>IF(Start!D18="","",Start!D18)</f>
        <v/>
      </c>
      <c r="D17" s="382" t="str">
        <f>IF(Start!E18="","",Start!E18)</f>
        <v/>
      </c>
      <c r="E17" s="383" t="str">
        <f>IF(C17="","",IF(Start!F18="","",Start!F18))</f>
        <v/>
      </c>
      <c r="F17" s="406"/>
      <c r="G17" s="407"/>
      <c r="H17" s="386" t="str">
        <f t="shared" si="0"/>
        <v/>
      </c>
      <c r="I17" s="387" t="str">
        <f t="shared" si="1"/>
        <v/>
      </c>
      <c r="J17" s="388" t="str">
        <f t="shared" si="2"/>
        <v/>
      </c>
      <c r="K17" s="408" t="str">
        <f t="shared" si="3"/>
        <v/>
      </c>
      <c r="L17" s="409" t="str">
        <f t="shared" si="4"/>
        <v/>
      </c>
      <c r="M17" s="391" t="str">
        <f t="shared" si="5"/>
        <v/>
      </c>
      <c r="N17" s="410" t="str">
        <f t="shared" si="6"/>
        <v/>
      </c>
      <c r="O17" s="411"/>
      <c r="P17" s="412"/>
      <c r="Q17" s="412"/>
      <c r="R17" s="412"/>
      <c r="S17" s="412"/>
      <c r="T17" s="412"/>
      <c r="U17" s="412"/>
      <c r="V17" s="413"/>
      <c r="W17" s="379"/>
    </row>
    <row r="18" spans="2:23" x14ac:dyDescent="0.2">
      <c r="B18" s="396">
        <v>13</v>
      </c>
      <c r="C18" s="419" t="str">
        <f>IF(Start!D19="","",Start!D19)</f>
        <v/>
      </c>
      <c r="D18" s="420" t="str">
        <f>IF(Start!E19="","",Start!E19)</f>
        <v/>
      </c>
      <c r="E18" s="399" t="str">
        <f>IF(C18="","",IF(Start!F19="","",Start!F19))</f>
        <v/>
      </c>
      <c r="F18" s="414"/>
      <c r="G18" s="415"/>
      <c r="H18" s="386" t="str">
        <f t="shared" si="0"/>
        <v/>
      </c>
      <c r="I18" s="402" t="str">
        <f t="shared" si="1"/>
        <v/>
      </c>
      <c r="J18" s="388" t="str">
        <f t="shared" si="2"/>
        <v/>
      </c>
      <c r="K18" s="408" t="str">
        <f t="shared" si="3"/>
        <v/>
      </c>
      <c r="L18" s="409" t="str">
        <f t="shared" si="4"/>
        <v/>
      </c>
      <c r="M18" s="391" t="str">
        <f t="shared" si="5"/>
        <v/>
      </c>
      <c r="N18" s="410" t="str">
        <f t="shared" si="6"/>
        <v/>
      </c>
      <c r="O18" s="416"/>
      <c r="P18" s="417"/>
      <c r="Q18" s="417"/>
      <c r="R18" s="417"/>
      <c r="S18" s="417"/>
      <c r="T18" s="417"/>
      <c r="U18" s="417"/>
      <c r="V18" s="418"/>
      <c r="W18" s="379"/>
    </row>
    <row r="19" spans="2:23" x14ac:dyDescent="0.2">
      <c r="B19" s="380">
        <v>14</v>
      </c>
      <c r="C19" s="381" t="str">
        <f>IF(Start!D20="","",Start!D20)</f>
        <v/>
      </c>
      <c r="D19" s="382" t="str">
        <f>IF(Start!E20="","",Start!E20)</f>
        <v/>
      </c>
      <c r="E19" s="383" t="str">
        <f>IF(C19="","",IF(Start!F20="","",Start!F20))</f>
        <v/>
      </c>
      <c r="F19" s="406"/>
      <c r="G19" s="407"/>
      <c r="H19" s="386" t="str">
        <f t="shared" si="0"/>
        <v/>
      </c>
      <c r="I19" s="387" t="str">
        <f t="shared" si="1"/>
        <v/>
      </c>
      <c r="J19" s="388" t="str">
        <f t="shared" si="2"/>
        <v/>
      </c>
      <c r="K19" s="408" t="str">
        <f t="shared" si="3"/>
        <v/>
      </c>
      <c r="L19" s="409" t="str">
        <f t="shared" si="4"/>
        <v/>
      </c>
      <c r="M19" s="391" t="str">
        <f t="shared" si="5"/>
        <v/>
      </c>
      <c r="N19" s="410" t="str">
        <f t="shared" si="6"/>
        <v/>
      </c>
      <c r="O19" s="411"/>
      <c r="P19" s="412"/>
      <c r="Q19" s="412"/>
      <c r="R19" s="412"/>
      <c r="S19" s="412"/>
      <c r="T19" s="412"/>
      <c r="U19" s="412"/>
      <c r="V19" s="413"/>
      <c r="W19" s="379"/>
    </row>
    <row r="20" spans="2:23" x14ac:dyDescent="0.2">
      <c r="B20" s="396">
        <v>15</v>
      </c>
      <c r="C20" s="397" t="str">
        <f>IF(Start!D21="","",Start!D21)</f>
        <v/>
      </c>
      <c r="D20" s="398" t="str">
        <f>IF(Start!E21="","",Start!E21)</f>
        <v/>
      </c>
      <c r="E20" s="399" t="str">
        <f>IF(C20="","",IF(Start!F21="","",Start!F21))</f>
        <v/>
      </c>
      <c r="F20" s="414"/>
      <c r="G20" s="415"/>
      <c r="H20" s="386" t="str">
        <f t="shared" si="0"/>
        <v/>
      </c>
      <c r="I20" s="402" t="str">
        <f t="shared" si="1"/>
        <v/>
      </c>
      <c r="J20" s="388" t="str">
        <f t="shared" si="2"/>
        <v/>
      </c>
      <c r="K20" s="408" t="str">
        <f t="shared" si="3"/>
        <v/>
      </c>
      <c r="L20" s="409" t="str">
        <f t="shared" si="4"/>
        <v/>
      </c>
      <c r="M20" s="391" t="str">
        <f t="shared" si="5"/>
        <v/>
      </c>
      <c r="N20" s="410" t="str">
        <f t="shared" si="6"/>
        <v/>
      </c>
      <c r="O20" s="416"/>
      <c r="P20" s="417"/>
      <c r="Q20" s="417"/>
      <c r="R20" s="417"/>
      <c r="S20" s="417"/>
      <c r="T20" s="417"/>
      <c r="U20" s="417"/>
      <c r="V20" s="418"/>
      <c r="W20" s="379"/>
    </row>
    <row r="21" spans="2:23" x14ac:dyDescent="0.2">
      <c r="B21" s="380">
        <v>16</v>
      </c>
      <c r="C21" s="421" t="str">
        <f>IF(Start!D22="","",Start!D22)</f>
        <v/>
      </c>
      <c r="D21" s="422" t="str">
        <f>IF(Start!E22="","",Start!E22)</f>
        <v/>
      </c>
      <c r="E21" s="383" t="str">
        <f>IF(C21="","",IF(Start!F22="","",Start!F22))</f>
        <v/>
      </c>
      <c r="F21" s="406"/>
      <c r="G21" s="407"/>
      <c r="H21" s="386" t="str">
        <f t="shared" si="0"/>
        <v/>
      </c>
      <c r="I21" s="387" t="str">
        <f t="shared" si="1"/>
        <v/>
      </c>
      <c r="J21" s="388" t="str">
        <f t="shared" si="2"/>
        <v/>
      </c>
      <c r="K21" s="408" t="str">
        <f t="shared" si="3"/>
        <v/>
      </c>
      <c r="L21" s="409" t="str">
        <f t="shared" si="4"/>
        <v/>
      </c>
      <c r="M21" s="391" t="str">
        <f t="shared" si="5"/>
        <v/>
      </c>
      <c r="N21" s="410" t="str">
        <f t="shared" si="6"/>
        <v/>
      </c>
      <c r="O21" s="411"/>
      <c r="P21" s="412"/>
      <c r="Q21" s="412"/>
      <c r="R21" s="412"/>
      <c r="S21" s="412"/>
      <c r="T21" s="412"/>
      <c r="U21" s="412"/>
      <c r="V21" s="413"/>
      <c r="W21" s="379"/>
    </row>
    <row r="22" spans="2:23" x14ac:dyDescent="0.2">
      <c r="B22" s="396">
        <v>17</v>
      </c>
      <c r="C22" s="419" t="str">
        <f>IF(Start!D23="","",Start!D23)</f>
        <v/>
      </c>
      <c r="D22" s="420" t="str">
        <f>IF(Start!E23="","",Start!E23)</f>
        <v/>
      </c>
      <c r="E22" s="399" t="str">
        <f>IF(C22="","",IF(Start!F23="","",Start!F23))</f>
        <v/>
      </c>
      <c r="F22" s="414"/>
      <c r="G22" s="415"/>
      <c r="H22" s="386" t="str">
        <f t="shared" si="0"/>
        <v/>
      </c>
      <c r="I22" s="402" t="str">
        <f t="shared" si="1"/>
        <v/>
      </c>
      <c r="J22" s="388" t="str">
        <f t="shared" si="2"/>
        <v/>
      </c>
      <c r="K22" s="408" t="str">
        <f t="shared" si="3"/>
        <v/>
      </c>
      <c r="L22" s="409" t="str">
        <f t="shared" si="4"/>
        <v/>
      </c>
      <c r="M22" s="391" t="str">
        <f t="shared" si="5"/>
        <v/>
      </c>
      <c r="N22" s="410" t="str">
        <f t="shared" si="6"/>
        <v/>
      </c>
      <c r="O22" s="416"/>
      <c r="P22" s="417"/>
      <c r="Q22" s="417"/>
      <c r="R22" s="417"/>
      <c r="S22" s="417"/>
      <c r="T22" s="417"/>
      <c r="U22" s="417"/>
      <c r="V22" s="418"/>
      <c r="W22" s="379"/>
    </row>
    <row r="23" spans="2:23" x14ac:dyDescent="0.2">
      <c r="B23" s="380">
        <v>18</v>
      </c>
      <c r="C23" s="381" t="str">
        <f>IF(Start!D24="","",Start!D24)</f>
        <v/>
      </c>
      <c r="D23" s="382" t="str">
        <f>IF(Start!E24="","",Start!E24)</f>
        <v/>
      </c>
      <c r="E23" s="383" t="str">
        <f>IF(C23="","",IF(Start!F24="","",Start!F24))</f>
        <v/>
      </c>
      <c r="F23" s="406"/>
      <c r="G23" s="407"/>
      <c r="H23" s="386" t="str">
        <f t="shared" si="0"/>
        <v/>
      </c>
      <c r="I23" s="387" t="str">
        <f t="shared" si="1"/>
        <v/>
      </c>
      <c r="J23" s="388" t="str">
        <f t="shared" si="2"/>
        <v/>
      </c>
      <c r="K23" s="408" t="str">
        <f t="shared" si="3"/>
        <v/>
      </c>
      <c r="L23" s="409" t="str">
        <f t="shared" si="4"/>
        <v/>
      </c>
      <c r="M23" s="391" t="str">
        <f t="shared" si="5"/>
        <v/>
      </c>
      <c r="N23" s="410" t="str">
        <f t="shared" si="6"/>
        <v/>
      </c>
      <c r="O23" s="411"/>
      <c r="P23" s="412"/>
      <c r="Q23" s="412"/>
      <c r="R23" s="412"/>
      <c r="S23" s="412"/>
      <c r="T23" s="412"/>
      <c r="U23" s="412"/>
      <c r="V23" s="413"/>
      <c r="W23" s="379"/>
    </row>
    <row r="24" spans="2:23" x14ac:dyDescent="0.2">
      <c r="B24" s="396">
        <v>19</v>
      </c>
      <c r="C24" s="397" t="str">
        <f>IF(Start!D25="","",Start!D25)</f>
        <v/>
      </c>
      <c r="D24" s="398" t="str">
        <f>IF(Start!E25="","",Start!E25)</f>
        <v/>
      </c>
      <c r="E24" s="399" t="str">
        <f>IF(C24="","",IF(Start!F25="","",Start!F25))</f>
        <v/>
      </c>
      <c r="F24" s="414"/>
      <c r="G24" s="415"/>
      <c r="H24" s="386" t="str">
        <f t="shared" si="0"/>
        <v/>
      </c>
      <c r="I24" s="402" t="str">
        <f t="shared" si="1"/>
        <v/>
      </c>
      <c r="J24" s="388" t="str">
        <f t="shared" si="2"/>
        <v/>
      </c>
      <c r="K24" s="408" t="str">
        <f t="shared" si="3"/>
        <v/>
      </c>
      <c r="L24" s="409" t="str">
        <f t="shared" si="4"/>
        <v/>
      </c>
      <c r="M24" s="391" t="str">
        <f t="shared" si="5"/>
        <v/>
      </c>
      <c r="N24" s="410" t="str">
        <f t="shared" si="6"/>
        <v/>
      </c>
      <c r="O24" s="416"/>
      <c r="P24" s="417"/>
      <c r="Q24" s="417"/>
      <c r="R24" s="417"/>
      <c r="S24" s="417"/>
      <c r="T24" s="417"/>
      <c r="U24" s="417"/>
      <c r="V24" s="418"/>
      <c r="W24" s="379"/>
    </row>
    <row r="25" spans="2:23" x14ac:dyDescent="0.2">
      <c r="B25" s="380">
        <v>20</v>
      </c>
      <c r="C25" s="421" t="str">
        <f>IF(Start!D26="","",Start!D26)</f>
        <v/>
      </c>
      <c r="D25" s="422" t="str">
        <f>IF(Start!E26="","",Start!E26)</f>
        <v/>
      </c>
      <c r="E25" s="383" t="str">
        <f>IF(C25="","",IF(Start!F26="","",Start!F26))</f>
        <v/>
      </c>
      <c r="F25" s="406"/>
      <c r="G25" s="407"/>
      <c r="H25" s="386" t="str">
        <f t="shared" si="0"/>
        <v/>
      </c>
      <c r="I25" s="387" t="str">
        <f t="shared" si="1"/>
        <v/>
      </c>
      <c r="J25" s="388" t="str">
        <f t="shared" si="2"/>
        <v/>
      </c>
      <c r="K25" s="408" t="str">
        <f t="shared" si="3"/>
        <v/>
      </c>
      <c r="L25" s="409" t="str">
        <f t="shared" si="4"/>
        <v/>
      </c>
      <c r="M25" s="391" t="str">
        <f t="shared" si="5"/>
        <v/>
      </c>
      <c r="N25" s="410" t="str">
        <f t="shared" si="6"/>
        <v/>
      </c>
      <c r="O25" s="411"/>
      <c r="P25" s="412"/>
      <c r="Q25" s="412"/>
      <c r="R25" s="412"/>
      <c r="S25" s="412"/>
      <c r="T25" s="412"/>
      <c r="U25" s="412"/>
      <c r="V25" s="413"/>
      <c r="W25" s="379"/>
    </row>
    <row r="26" spans="2:23" x14ac:dyDescent="0.2">
      <c r="B26" s="396">
        <v>21</v>
      </c>
      <c r="C26" s="397" t="str">
        <f>IF(Start!D27="","",Start!D27)</f>
        <v/>
      </c>
      <c r="D26" s="398" t="str">
        <f>IF(Start!E27="","",Start!E27)</f>
        <v/>
      </c>
      <c r="E26" s="399" t="str">
        <f>IF(C26="","",IF(Start!F27="","",Start!F27))</f>
        <v/>
      </c>
      <c r="F26" s="414"/>
      <c r="G26" s="415"/>
      <c r="H26" s="386" t="str">
        <f t="shared" si="0"/>
        <v/>
      </c>
      <c r="I26" s="402" t="str">
        <f t="shared" si="1"/>
        <v/>
      </c>
      <c r="J26" s="388" t="str">
        <f t="shared" si="2"/>
        <v/>
      </c>
      <c r="K26" s="408" t="str">
        <f t="shared" si="3"/>
        <v/>
      </c>
      <c r="L26" s="409" t="str">
        <f t="shared" si="4"/>
        <v/>
      </c>
      <c r="M26" s="391" t="str">
        <f t="shared" si="5"/>
        <v/>
      </c>
      <c r="N26" s="410" t="str">
        <f t="shared" si="6"/>
        <v/>
      </c>
      <c r="O26" s="416"/>
      <c r="P26" s="417"/>
      <c r="Q26" s="417"/>
      <c r="R26" s="417"/>
      <c r="S26" s="417"/>
      <c r="T26" s="417"/>
      <c r="U26" s="417"/>
      <c r="V26" s="418"/>
      <c r="W26" s="379"/>
    </row>
    <row r="27" spans="2:23" x14ac:dyDescent="0.2">
      <c r="B27" s="380">
        <v>22</v>
      </c>
      <c r="C27" s="381" t="str">
        <f>IF(Start!D28="","",Start!D28)</f>
        <v/>
      </c>
      <c r="D27" s="382" t="str">
        <f>IF(Start!E28="","",Start!E28)</f>
        <v/>
      </c>
      <c r="E27" s="383" t="str">
        <f>IF(C27="","",IF(Start!F28="","",Start!F28))</f>
        <v/>
      </c>
      <c r="F27" s="406"/>
      <c r="G27" s="407"/>
      <c r="H27" s="386" t="str">
        <f t="shared" si="0"/>
        <v/>
      </c>
      <c r="I27" s="387" t="str">
        <f t="shared" si="1"/>
        <v/>
      </c>
      <c r="J27" s="388" t="str">
        <f t="shared" si="2"/>
        <v/>
      </c>
      <c r="K27" s="408" t="str">
        <f t="shared" si="3"/>
        <v/>
      </c>
      <c r="L27" s="409" t="str">
        <f t="shared" si="4"/>
        <v/>
      </c>
      <c r="M27" s="391" t="str">
        <f t="shared" si="5"/>
        <v/>
      </c>
      <c r="N27" s="410" t="str">
        <f t="shared" si="6"/>
        <v/>
      </c>
      <c r="O27" s="411"/>
      <c r="P27" s="412"/>
      <c r="Q27" s="412"/>
      <c r="R27" s="412"/>
      <c r="S27" s="412"/>
      <c r="T27" s="412"/>
      <c r="U27" s="412"/>
      <c r="V27" s="413"/>
      <c r="W27" s="379"/>
    </row>
    <row r="28" spans="2:23" x14ac:dyDescent="0.2">
      <c r="B28" s="396">
        <v>23</v>
      </c>
      <c r="C28" s="397" t="str">
        <f>IF(Start!D29="","",Start!D29)</f>
        <v/>
      </c>
      <c r="D28" s="398" t="str">
        <f>IF(Start!E29="","",Start!E29)</f>
        <v/>
      </c>
      <c r="E28" s="399" t="str">
        <f>IF(C28="","",IF(Start!F29="","",Start!F29))</f>
        <v/>
      </c>
      <c r="F28" s="414"/>
      <c r="G28" s="415"/>
      <c r="H28" s="386" t="str">
        <f t="shared" si="0"/>
        <v/>
      </c>
      <c r="I28" s="402" t="str">
        <f t="shared" si="1"/>
        <v/>
      </c>
      <c r="J28" s="388" t="str">
        <f t="shared" si="2"/>
        <v/>
      </c>
      <c r="K28" s="408" t="str">
        <f t="shared" si="3"/>
        <v/>
      </c>
      <c r="L28" s="409" t="str">
        <f t="shared" si="4"/>
        <v/>
      </c>
      <c r="M28" s="391" t="str">
        <f t="shared" si="5"/>
        <v/>
      </c>
      <c r="N28" s="410" t="str">
        <f t="shared" si="6"/>
        <v/>
      </c>
      <c r="O28" s="416"/>
      <c r="P28" s="417"/>
      <c r="Q28" s="417"/>
      <c r="R28" s="417"/>
      <c r="S28" s="417"/>
      <c r="T28" s="417"/>
      <c r="U28" s="417"/>
      <c r="V28" s="418"/>
      <c r="W28" s="379"/>
    </row>
    <row r="29" spans="2:23" x14ac:dyDescent="0.2">
      <c r="B29" s="380">
        <v>24</v>
      </c>
      <c r="C29" s="381" t="str">
        <f>IF(Start!D30="","",Start!D30)</f>
        <v/>
      </c>
      <c r="D29" s="382" t="str">
        <f>IF(Start!E30="","",Start!E30)</f>
        <v/>
      </c>
      <c r="E29" s="383" t="str">
        <f>IF(C29="","",IF(Start!F30="","",Start!F30))</f>
        <v/>
      </c>
      <c r="F29" s="384"/>
      <c r="G29" s="385"/>
      <c r="H29" s="386" t="str">
        <f t="shared" si="0"/>
        <v/>
      </c>
      <c r="I29" s="387" t="str">
        <f t="shared" si="1"/>
        <v/>
      </c>
      <c r="J29" s="388" t="str">
        <f t="shared" si="2"/>
        <v/>
      </c>
      <c r="K29" s="389" t="str">
        <f t="shared" si="3"/>
        <v/>
      </c>
      <c r="L29" s="390" t="str">
        <f t="shared" si="4"/>
        <v/>
      </c>
      <c r="M29" s="391" t="str">
        <f t="shared" si="5"/>
        <v/>
      </c>
      <c r="N29" s="392" t="str">
        <f t="shared" si="6"/>
        <v/>
      </c>
      <c r="O29" s="393"/>
      <c r="P29" s="394"/>
      <c r="Q29" s="394"/>
      <c r="R29" s="394"/>
      <c r="S29" s="394"/>
      <c r="T29" s="394"/>
      <c r="U29" s="394"/>
      <c r="V29" s="395"/>
      <c r="W29" s="379"/>
    </row>
    <row r="30" spans="2:23" x14ac:dyDescent="0.2">
      <c r="B30" s="396">
        <v>25</v>
      </c>
      <c r="C30" s="397" t="str">
        <f>IF(Start!D31="","",Start!D31)</f>
        <v/>
      </c>
      <c r="D30" s="398" t="str">
        <f>IF(Start!E31="","",Start!E31)</f>
        <v/>
      </c>
      <c r="E30" s="399" t="str">
        <f>IF(C30="","",IF(Start!F31="","",Start!F31))</f>
        <v/>
      </c>
      <c r="F30" s="400"/>
      <c r="G30" s="401"/>
      <c r="H30" s="386" t="str">
        <f t="shared" si="0"/>
        <v/>
      </c>
      <c r="I30" s="402" t="str">
        <f t="shared" si="1"/>
        <v/>
      </c>
      <c r="J30" s="388" t="str">
        <f t="shared" si="2"/>
        <v/>
      </c>
      <c r="K30" s="389" t="str">
        <f t="shared" si="3"/>
        <v/>
      </c>
      <c r="L30" s="390" t="str">
        <f t="shared" si="4"/>
        <v/>
      </c>
      <c r="M30" s="391" t="str">
        <f t="shared" si="5"/>
        <v/>
      </c>
      <c r="N30" s="392" t="str">
        <f t="shared" si="6"/>
        <v/>
      </c>
      <c r="O30" s="403"/>
      <c r="P30" s="404"/>
      <c r="Q30" s="404"/>
      <c r="R30" s="404"/>
      <c r="S30" s="404"/>
      <c r="T30" s="404"/>
      <c r="U30" s="404"/>
      <c r="V30" s="405"/>
      <c r="W30" s="379"/>
    </row>
    <row r="31" spans="2:23" x14ac:dyDescent="0.2">
      <c r="B31" s="380">
        <v>26</v>
      </c>
      <c r="C31" s="381" t="str">
        <f>IF(Start!D32="","",Start!D32)</f>
        <v/>
      </c>
      <c r="D31" s="382" t="str">
        <f>IF(Start!E32="","",Start!E32)</f>
        <v/>
      </c>
      <c r="E31" s="383" t="str">
        <f>IF(C31="","",IF(Start!F32="","",Start!F32))</f>
        <v/>
      </c>
      <c r="F31" s="406"/>
      <c r="G31" s="407"/>
      <c r="H31" s="386" t="str">
        <f t="shared" si="0"/>
        <v/>
      </c>
      <c r="I31" s="387" t="str">
        <f t="shared" si="1"/>
        <v/>
      </c>
      <c r="J31" s="388" t="str">
        <f t="shared" si="2"/>
        <v/>
      </c>
      <c r="K31" s="408" t="str">
        <f t="shared" si="3"/>
        <v/>
      </c>
      <c r="L31" s="409" t="str">
        <f t="shared" si="4"/>
        <v/>
      </c>
      <c r="M31" s="391" t="str">
        <f t="shared" si="5"/>
        <v/>
      </c>
      <c r="N31" s="410" t="str">
        <f t="shared" si="6"/>
        <v/>
      </c>
      <c r="O31" s="411"/>
      <c r="P31" s="412"/>
      <c r="Q31" s="412"/>
      <c r="R31" s="412"/>
      <c r="S31" s="412"/>
      <c r="T31" s="412"/>
      <c r="U31" s="412"/>
      <c r="V31" s="413"/>
      <c r="W31" s="379"/>
    </row>
    <row r="32" spans="2:23" x14ac:dyDescent="0.2">
      <c r="B32" s="396">
        <v>27</v>
      </c>
      <c r="C32" s="397" t="str">
        <f>IF(Start!D33="","",Start!D33)</f>
        <v/>
      </c>
      <c r="D32" s="398" t="str">
        <f>IF(Start!E33="","",Start!E33)</f>
        <v/>
      </c>
      <c r="E32" s="399" t="str">
        <f>IF(C32="","",IF(Start!F33="","",Start!F33))</f>
        <v/>
      </c>
      <c r="F32" s="414"/>
      <c r="G32" s="415"/>
      <c r="H32" s="386" t="str">
        <f t="shared" si="0"/>
        <v/>
      </c>
      <c r="I32" s="402" t="str">
        <f t="shared" si="1"/>
        <v/>
      </c>
      <c r="J32" s="388" t="str">
        <f t="shared" si="2"/>
        <v/>
      </c>
      <c r="K32" s="408" t="str">
        <f t="shared" si="3"/>
        <v/>
      </c>
      <c r="L32" s="409" t="str">
        <f t="shared" si="4"/>
        <v/>
      </c>
      <c r="M32" s="391" t="str">
        <f t="shared" si="5"/>
        <v/>
      </c>
      <c r="N32" s="410" t="str">
        <f t="shared" si="6"/>
        <v/>
      </c>
      <c r="O32" s="416"/>
      <c r="P32" s="417"/>
      <c r="Q32" s="417"/>
      <c r="R32" s="417"/>
      <c r="S32" s="417"/>
      <c r="T32" s="417"/>
      <c r="U32" s="417"/>
      <c r="V32" s="418"/>
      <c r="W32" s="379"/>
    </row>
    <row r="33" spans="2:23" x14ac:dyDescent="0.2">
      <c r="B33" s="380">
        <v>28</v>
      </c>
      <c r="C33" s="381" t="str">
        <f>IF(Start!D34="","",Start!D34)</f>
        <v/>
      </c>
      <c r="D33" s="382" t="str">
        <f>IF(Start!E34="","",Start!E34)</f>
        <v/>
      </c>
      <c r="E33" s="383" t="str">
        <f>IF(C33="","",IF(Start!F34="","",Start!F34))</f>
        <v/>
      </c>
      <c r="F33" s="406"/>
      <c r="G33" s="407"/>
      <c r="H33" s="386" t="str">
        <f t="shared" si="0"/>
        <v/>
      </c>
      <c r="I33" s="387" t="str">
        <f t="shared" si="1"/>
        <v/>
      </c>
      <c r="J33" s="388" t="str">
        <f t="shared" si="2"/>
        <v/>
      </c>
      <c r="K33" s="408" t="str">
        <f t="shared" si="3"/>
        <v/>
      </c>
      <c r="L33" s="409" t="str">
        <f t="shared" si="4"/>
        <v/>
      </c>
      <c r="M33" s="391" t="str">
        <f t="shared" si="5"/>
        <v/>
      </c>
      <c r="N33" s="410" t="str">
        <f t="shared" si="6"/>
        <v/>
      </c>
      <c r="O33" s="411"/>
      <c r="P33" s="412"/>
      <c r="Q33" s="412"/>
      <c r="R33" s="412"/>
      <c r="S33" s="412"/>
      <c r="T33" s="412"/>
      <c r="U33" s="412"/>
      <c r="V33" s="413"/>
      <c r="W33" s="379"/>
    </row>
    <row r="34" spans="2:23" x14ac:dyDescent="0.2">
      <c r="B34" s="396">
        <v>29</v>
      </c>
      <c r="C34" s="397" t="str">
        <f>IF(Start!D35="","",Start!D35)</f>
        <v/>
      </c>
      <c r="D34" s="398" t="str">
        <f>IF(Start!E35="","",Start!E35)</f>
        <v/>
      </c>
      <c r="E34" s="399" t="str">
        <f>IF(C34="","",IF(Start!F35="","",Start!F35))</f>
        <v/>
      </c>
      <c r="F34" s="414"/>
      <c r="G34" s="415"/>
      <c r="H34" s="386" t="str">
        <f t="shared" si="0"/>
        <v/>
      </c>
      <c r="I34" s="402" t="str">
        <f t="shared" si="1"/>
        <v/>
      </c>
      <c r="J34" s="388" t="str">
        <f t="shared" si="2"/>
        <v/>
      </c>
      <c r="K34" s="408" t="str">
        <f t="shared" si="3"/>
        <v/>
      </c>
      <c r="L34" s="409" t="str">
        <f t="shared" si="4"/>
        <v/>
      </c>
      <c r="M34" s="391" t="str">
        <f t="shared" si="5"/>
        <v/>
      </c>
      <c r="N34" s="410" t="str">
        <f t="shared" si="6"/>
        <v/>
      </c>
      <c r="O34" s="416"/>
      <c r="P34" s="417"/>
      <c r="Q34" s="417"/>
      <c r="R34" s="417"/>
      <c r="S34" s="417"/>
      <c r="T34" s="417"/>
      <c r="U34" s="417"/>
      <c r="V34" s="418"/>
      <c r="W34" s="379"/>
    </row>
    <row r="35" spans="2:23" x14ac:dyDescent="0.2">
      <c r="B35" s="380">
        <v>30</v>
      </c>
      <c r="C35" s="381" t="str">
        <f>IF(Start!D36="","",Start!D36)</f>
        <v/>
      </c>
      <c r="D35" s="382" t="str">
        <f>IF(Start!E36="","",Start!E36)</f>
        <v/>
      </c>
      <c r="E35" s="383" t="str">
        <f>IF(C35="","",IF(Start!F36="","",Start!F36))</f>
        <v/>
      </c>
      <c r="F35" s="406"/>
      <c r="G35" s="407"/>
      <c r="H35" s="386" t="str">
        <f t="shared" si="0"/>
        <v/>
      </c>
      <c r="I35" s="387" t="str">
        <f t="shared" si="1"/>
        <v/>
      </c>
      <c r="J35" s="388" t="str">
        <f t="shared" si="2"/>
        <v/>
      </c>
      <c r="K35" s="408" t="str">
        <f t="shared" si="3"/>
        <v/>
      </c>
      <c r="L35" s="409" t="str">
        <f t="shared" si="4"/>
        <v/>
      </c>
      <c r="M35" s="391" t="str">
        <f t="shared" si="5"/>
        <v/>
      </c>
      <c r="N35" s="410" t="str">
        <f t="shared" si="6"/>
        <v/>
      </c>
      <c r="O35" s="411"/>
      <c r="P35" s="412"/>
      <c r="Q35" s="412"/>
      <c r="R35" s="412"/>
      <c r="S35" s="412"/>
      <c r="T35" s="412"/>
      <c r="U35" s="412"/>
      <c r="V35" s="413"/>
      <c r="W35" s="379"/>
    </row>
    <row r="36" spans="2:23" x14ac:dyDescent="0.2">
      <c r="B36" s="396">
        <v>31</v>
      </c>
      <c r="C36" s="397" t="str">
        <f>IF(Start!D37="","",Start!D37)</f>
        <v/>
      </c>
      <c r="D36" s="398" t="str">
        <f>IF(Start!E37="","",Start!E37)</f>
        <v/>
      </c>
      <c r="E36" s="399" t="str">
        <f>IF(C36="","",IF(Start!F37="","",Start!F37))</f>
        <v/>
      </c>
      <c r="F36" s="414"/>
      <c r="G36" s="415"/>
      <c r="H36" s="386" t="str">
        <f t="shared" si="0"/>
        <v/>
      </c>
      <c r="I36" s="402" t="str">
        <f t="shared" si="1"/>
        <v/>
      </c>
      <c r="J36" s="388" t="str">
        <f t="shared" si="2"/>
        <v/>
      </c>
      <c r="K36" s="408" t="str">
        <f t="shared" si="3"/>
        <v/>
      </c>
      <c r="L36" s="409" t="str">
        <f t="shared" si="4"/>
        <v/>
      </c>
      <c r="M36" s="391" t="str">
        <f t="shared" si="5"/>
        <v/>
      </c>
      <c r="N36" s="410" t="str">
        <f t="shared" si="6"/>
        <v/>
      </c>
      <c r="O36" s="416"/>
      <c r="P36" s="417"/>
      <c r="Q36" s="417"/>
      <c r="R36" s="417"/>
      <c r="S36" s="417"/>
      <c r="T36" s="417"/>
      <c r="U36" s="417"/>
      <c r="V36" s="418"/>
      <c r="W36" s="379"/>
    </row>
    <row r="37" spans="2:23" x14ac:dyDescent="0.2">
      <c r="B37" s="380">
        <v>32</v>
      </c>
      <c r="C37" s="381" t="str">
        <f>IF(Start!D38="","",Start!D38)</f>
        <v/>
      </c>
      <c r="D37" s="382" t="str">
        <f>IF(Start!E38="","",Start!E38)</f>
        <v/>
      </c>
      <c r="E37" s="383" t="str">
        <f>IF(C37="","",IF(Start!F38="","",Start!F38))</f>
        <v/>
      </c>
      <c r="F37" s="406"/>
      <c r="G37" s="407"/>
      <c r="H37" s="386" t="str">
        <f t="shared" si="0"/>
        <v/>
      </c>
      <c r="I37" s="387" t="str">
        <f t="shared" si="1"/>
        <v/>
      </c>
      <c r="J37" s="388" t="str">
        <f t="shared" si="2"/>
        <v/>
      </c>
      <c r="K37" s="408" t="str">
        <f t="shared" si="3"/>
        <v/>
      </c>
      <c r="L37" s="409" t="str">
        <f t="shared" si="4"/>
        <v/>
      </c>
      <c r="M37" s="391" t="str">
        <f t="shared" si="5"/>
        <v/>
      </c>
      <c r="N37" s="410" t="str">
        <f t="shared" si="6"/>
        <v/>
      </c>
      <c r="O37" s="411"/>
      <c r="P37" s="412"/>
      <c r="Q37" s="412"/>
      <c r="R37" s="412"/>
      <c r="S37" s="412"/>
      <c r="T37" s="412"/>
      <c r="U37" s="412"/>
      <c r="V37" s="413"/>
      <c r="W37" s="379"/>
    </row>
    <row r="38" spans="2:23" x14ac:dyDescent="0.2">
      <c r="B38" s="396">
        <v>33</v>
      </c>
      <c r="C38" s="419" t="str">
        <f>IF(Start!D39="","",Start!D39)</f>
        <v/>
      </c>
      <c r="D38" s="420" t="str">
        <f>IF(Start!E39="","",Start!E39)</f>
        <v/>
      </c>
      <c r="E38" s="399" t="str">
        <f>IF(C38="","",IF(Start!F39="","",Start!F39))</f>
        <v/>
      </c>
      <c r="F38" s="414"/>
      <c r="G38" s="415"/>
      <c r="H38" s="386" t="str">
        <f t="shared" si="0"/>
        <v/>
      </c>
      <c r="I38" s="402" t="str">
        <f t="shared" si="1"/>
        <v/>
      </c>
      <c r="J38" s="388" t="str">
        <f t="shared" si="2"/>
        <v/>
      </c>
      <c r="K38" s="408" t="str">
        <f t="shared" si="3"/>
        <v/>
      </c>
      <c r="L38" s="409" t="str">
        <f t="shared" si="4"/>
        <v/>
      </c>
      <c r="M38" s="391" t="str">
        <f t="shared" si="5"/>
        <v/>
      </c>
      <c r="N38" s="410" t="str">
        <f t="shared" si="6"/>
        <v/>
      </c>
      <c r="O38" s="416"/>
      <c r="P38" s="417"/>
      <c r="Q38" s="417"/>
      <c r="R38" s="417"/>
      <c r="S38" s="417"/>
      <c r="T38" s="417"/>
      <c r="U38" s="417"/>
      <c r="V38" s="418"/>
      <c r="W38" s="379"/>
    </row>
    <row r="39" spans="2:23" x14ac:dyDescent="0.2">
      <c r="B39" s="380">
        <v>34</v>
      </c>
      <c r="C39" s="381" t="str">
        <f>IF(Start!D40="","",Start!D40)</f>
        <v/>
      </c>
      <c r="D39" s="382" t="str">
        <f>IF(Start!E40="","",Start!E40)</f>
        <v/>
      </c>
      <c r="E39" s="383" t="str">
        <f>IF(C39="","",IF(Start!F40="","",Start!F40))</f>
        <v/>
      </c>
      <c r="F39" s="406"/>
      <c r="G39" s="407"/>
      <c r="H39" s="386" t="str">
        <f t="shared" si="0"/>
        <v/>
      </c>
      <c r="I39" s="387" t="str">
        <f t="shared" si="1"/>
        <v/>
      </c>
      <c r="J39" s="388" t="str">
        <f t="shared" si="2"/>
        <v/>
      </c>
      <c r="K39" s="408" t="str">
        <f t="shared" si="3"/>
        <v/>
      </c>
      <c r="L39" s="409" t="str">
        <f t="shared" si="4"/>
        <v/>
      </c>
      <c r="M39" s="391" t="str">
        <f t="shared" si="5"/>
        <v/>
      </c>
      <c r="N39" s="410" t="str">
        <f t="shared" si="6"/>
        <v/>
      </c>
      <c r="O39" s="411"/>
      <c r="P39" s="412"/>
      <c r="Q39" s="412"/>
      <c r="R39" s="412"/>
      <c r="S39" s="412"/>
      <c r="T39" s="412"/>
      <c r="U39" s="412"/>
      <c r="V39" s="413"/>
      <c r="W39" s="379"/>
    </row>
    <row r="40" spans="2:23" x14ac:dyDescent="0.2">
      <c r="B40" s="396">
        <v>35</v>
      </c>
      <c r="C40" s="419" t="str">
        <f>IF(Start!D41="","",Start!D41)</f>
        <v/>
      </c>
      <c r="D40" s="420" t="str">
        <f>IF(Start!E41="","",Start!E41)</f>
        <v/>
      </c>
      <c r="E40" s="399" t="str">
        <f>IF(C40="","",IF(Start!F41="","",Start!F41))</f>
        <v/>
      </c>
      <c r="F40" s="414"/>
      <c r="G40" s="415"/>
      <c r="H40" s="386" t="str">
        <f t="shared" si="0"/>
        <v/>
      </c>
      <c r="I40" s="402" t="str">
        <f t="shared" si="1"/>
        <v/>
      </c>
      <c r="J40" s="388" t="str">
        <f t="shared" si="2"/>
        <v/>
      </c>
      <c r="K40" s="408" t="str">
        <f t="shared" si="3"/>
        <v/>
      </c>
      <c r="L40" s="409" t="str">
        <f t="shared" si="4"/>
        <v/>
      </c>
      <c r="M40" s="391" t="str">
        <f t="shared" si="5"/>
        <v/>
      </c>
      <c r="N40" s="410" t="str">
        <f t="shared" si="6"/>
        <v/>
      </c>
      <c r="O40" s="416"/>
      <c r="P40" s="417"/>
      <c r="Q40" s="417"/>
      <c r="R40" s="417"/>
      <c r="S40" s="417"/>
      <c r="T40" s="417"/>
      <c r="U40" s="417"/>
      <c r="V40" s="418"/>
      <c r="W40" s="379"/>
    </row>
    <row r="41" spans="2:23" x14ac:dyDescent="0.2">
      <c r="B41" s="380">
        <v>36</v>
      </c>
      <c r="C41" s="381" t="str">
        <f>IF(Start!D42="","",Start!D42)</f>
        <v/>
      </c>
      <c r="D41" s="382" t="str">
        <f>IF(Start!E42="","",Start!E42)</f>
        <v/>
      </c>
      <c r="E41" s="383" t="str">
        <f>IF(C41="","",IF(Start!F42="","",Start!F42))</f>
        <v/>
      </c>
      <c r="F41" s="406"/>
      <c r="G41" s="407"/>
      <c r="H41" s="386" t="str">
        <f t="shared" si="0"/>
        <v/>
      </c>
      <c r="I41" s="387" t="str">
        <f t="shared" si="1"/>
        <v/>
      </c>
      <c r="J41" s="388" t="str">
        <f t="shared" si="2"/>
        <v/>
      </c>
      <c r="K41" s="408" t="str">
        <f t="shared" si="3"/>
        <v/>
      </c>
      <c r="L41" s="409" t="str">
        <f t="shared" si="4"/>
        <v/>
      </c>
      <c r="M41" s="391" t="str">
        <f t="shared" si="5"/>
        <v/>
      </c>
      <c r="N41" s="410" t="str">
        <f t="shared" si="6"/>
        <v/>
      </c>
      <c r="O41" s="411"/>
      <c r="P41" s="412"/>
      <c r="Q41" s="412"/>
      <c r="R41" s="412"/>
      <c r="S41" s="412"/>
      <c r="T41" s="412"/>
      <c r="U41" s="412"/>
      <c r="V41" s="413"/>
      <c r="W41" s="379"/>
    </row>
    <row r="42" spans="2:23" x14ac:dyDescent="0.2">
      <c r="B42" s="396">
        <v>37</v>
      </c>
      <c r="C42" s="397" t="str">
        <f>IF(Start!D43="","",Start!D43)</f>
        <v/>
      </c>
      <c r="D42" s="398" t="str">
        <f>IF(Start!E43="","",Start!E43)</f>
        <v/>
      </c>
      <c r="E42" s="399" t="str">
        <f>IF(C42="","",IF(Start!F43="","",Start!F43))</f>
        <v/>
      </c>
      <c r="F42" s="414"/>
      <c r="G42" s="415"/>
      <c r="H42" s="386" t="str">
        <f t="shared" si="0"/>
        <v/>
      </c>
      <c r="I42" s="402" t="str">
        <f t="shared" si="1"/>
        <v/>
      </c>
      <c r="J42" s="388" t="str">
        <f t="shared" si="2"/>
        <v/>
      </c>
      <c r="K42" s="408" t="str">
        <f t="shared" si="3"/>
        <v/>
      </c>
      <c r="L42" s="409" t="str">
        <f t="shared" si="4"/>
        <v/>
      </c>
      <c r="M42" s="391" t="str">
        <f t="shared" si="5"/>
        <v/>
      </c>
      <c r="N42" s="410" t="str">
        <f t="shared" si="6"/>
        <v/>
      </c>
      <c r="O42" s="416"/>
      <c r="P42" s="417"/>
      <c r="Q42" s="417"/>
      <c r="R42" s="417"/>
      <c r="S42" s="417"/>
      <c r="T42" s="417"/>
      <c r="U42" s="417"/>
      <c r="V42" s="418"/>
      <c r="W42" s="379"/>
    </row>
    <row r="43" spans="2:23" x14ac:dyDescent="0.2">
      <c r="B43" s="380">
        <v>38</v>
      </c>
      <c r="C43" s="421" t="str">
        <f>IF(Start!D44="","",Start!D44)</f>
        <v/>
      </c>
      <c r="D43" s="422" t="str">
        <f>IF(Start!E44="","",Start!E44)</f>
        <v/>
      </c>
      <c r="E43" s="383" t="str">
        <f>IF(C43="","",IF(Start!F44="","",Start!F44))</f>
        <v/>
      </c>
      <c r="F43" s="406"/>
      <c r="G43" s="407"/>
      <c r="H43" s="386" t="str">
        <f t="shared" si="0"/>
        <v/>
      </c>
      <c r="I43" s="387" t="str">
        <f t="shared" si="1"/>
        <v/>
      </c>
      <c r="J43" s="388" t="str">
        <f t="shared" si="2"/>
        <v/>
      </c>
      <c r="K43" s="408" t="str">
        <f t="shared" si="3"/>
        <v/>
      </c>
      <c r="L43" s="409" t="str">
        <f t="shared" si="4"/>
        <v/>
      </c>
      <c r="M43" s="391" t="str">
        <f t="shared" si="5"/>
        <v/>
      </c>
      <c r="N43" s="410" t="str">
        <f t="shared" si="6"/>
        <v/>
      </c>
      <c r="O43" s="411"/>
      <c r="P43" s="412"/>
      <c r="Q43" s="412"/>
      <c r="R43" s="412"/>
      <c r="S43" s="412"/>
      <c r="T43" s="412"/>
      <c r="U43" s="412"/>
      <c r="V43" s="413"/>
      <c r="W43" s="379"/>
    </row>
    <row r="44" spans="2:23" x14ac:dyDescent="0.2">
      <c r="B44" s="396">
        <v>39</v>
      </c>
      <c r="C44" s="419" t="str">
        <f>IF(Start!D45="","",Start!D45)</f>
        <v/>
      </c>
      <c r="D44" s="420" t="str">
        <f>IF(Start!E45="","",Start!E45)</f>
        <v/>
      </c>
      <c r="E44" s="399" t="str">
        <f>IF(C44="","",IF(Start!F45="","",Start!F45))</f>
        <v/>
      </c>
      <c r="F44" s="414"/>
      <c r="G44" s="415"/>
      <c r="H44" s="386" t="str">
        <f t="shared" si="0"/>
        <v/>
      </c>
      <c r="I44" s="402" t="str">
        <f t="shared" si="1"/>
        <v/>
      </c>
      <c r="J44" s="388" t="str">
        <f t="shared" si="2"/>
        <v/>
      </c>
      <c r="K44" s="408" t="str">
        <f t="shared" si="3"/>
        <v/>
      </c>
      <c r="L44" s="409" t="str">
        <f t="shared" si="4"/>
        <v/>
      </c>
      <c r="M44" s="391" t="str">
        <f t="shared" si="5"/>
        <v/>
      </c>
      <c r="N44" s="410" t="str">
        <f t="shared" si="6"/>
        <v/>
      </c>
      <c r="O44" s="416"/>
      <c r="P44" s="417"/>
      <c r="Q44" s="417"/>
      <c r="R44" s="417"/>
      <c r="S44" s="417"/>
      <c r="T44" s="417"/>
      <c r="U44" s="417"/>
      <c r="V44" s="418"/>
      <c r="W44" s="379"/>
    </row>
    <row r="45" spans="2:23" x14ac:dyDescent="0.2">
      <c r="B45" s="380">
        <v>40</v>
      </c>
      <c r="C45" s="381" t="str">
        <f>IF(Start!D46="","",Start!D46)</f>
        <v/>
      </c>
      <c r="D45" s="382" t="str">
        <f>IF(Start!E46="","",Start!E46)</f>
        <v/>
      </c>
      <c r="E45" s="383" t="str">
        <f>IF(C45="","",IF(Start!F46="","",Start!F46))</f>
        <v/>
      </c>
      <c r="F45" s="406"/>
      <c r="G45" s="407"/>
      <c r="H45" s="386" t="str">
        <f t="shared" si="0"/>
        <v/>
      </c>
      <c r="I45" s="387" t="str">
        <f t="shared" si="1"/>
        <v/>
      </c>
      <c r="J45" s="388" t="str">
        <f t="shared" si="2"/>
        <v/>
      </c>
      <c r="K45" s="408" t="str">
        <f t="shared" si="3"/>
        <v/>
      </c>
      <c r="L45" s="409" t="str">
        <f t="shared" si="4"/>
        <v/>
      </c>
      <c r="M45" s="391" t="str">
        <f t="shared" si="5"/>
        <v/>
      </c>
      <c r="N45" s="410" t="str">
        <f t="shared" si="6"/>
        <v/>
      </c>
      <c r="O45" s="411"/>
      <c r="P45" s="412"/>
      <c r="Q45" s="412"/>
      <c r="R45" s="412"/>
      <c r="S45" s="412"/>
      <c r="T45" s="412"/>
      <c r="U45" s="412"/>
      <c r="V45" s="413"/>
      <c r="W45" s="379"/>
    </row>
    <row r="46" spans="2:23" x14ac:dyDescent="0.2">
      <c r="B46" s="396">
        <v>41</v>
      </c>
      <c r="C46" s="397" t="str">
        <f>IF(Start!D47="","",Start!D47)</f>
        <v/>
      </c>
      <c r="D46" s="398" t="str">
        <f>IF(Start!E47="","",Start!E47)</f>
        <v/>
      </c>
      <c r="E46" s="399" t="str">
        <f>IF(C46="","",IF(Start!F47="","",Start!F47))</f>
        <v/>
      </c>
      <c r="F46" s="414"/>
      <c r="G46" s="415"/>
      <c r="H46" s="386" t="str">
        <f t="shared" si="0"/>
        <v/>
      </c>
      <c r="I46" s="402" t="str">
        <f t="shared" si="1"/>
        <v/>
      </c>
      <c r="J46" s="388" t="str">
        <f t="shared" si="2"/>
        <v/>
      </c>
      <c r="K46" s="408" t="str">
        <f t="shared" si="3"/>
        <v/>
      </c>
      <c r="L46" s="409" t="str">
        <f t="shared" si="4"/>
        <v/>
      </c>
      <c r="M46" s="391" t="str">
        <f t="shared" si="5"/>
        <v/>
      </c>
      <c r="N46" s="410" t="str">
        <f t="shared" si="6"/>
        <v/>
      </c>
      <c r="O46" s="416"/>
      <c r="P46" s="417"/>
      <c r="Q46" s="417"/>
      <c r="R46" s="417"/>
      <c r="S46" s="417"/>
      <c r="T46" s="417"/>
      <c r="U46" s="417"/>
      <c r="V46" s="418"/>
      <c r="W46" s="379"/>
    </row>
    <row r="47" spans="2:23" x14ac:dyDescent="0.2">
      <c r="B47" s="380">
        <v>42</v>
      </c>
      <c r="C47" s="421" t="str">
        <f>IF(Start!D48="","",Start!D48)</f>
        <v/>
      </c>
      <c r="D47" s="422" t="str">
        <f>IF(Start!E48="","",Start!E48)</f>
        <v/>
      </c>
      <c r="E47" s="383" t="str">
        <f>IF(C47="","",IF(Start!F48="","",Start!F48))</f>
        <v/>
      </c>
      <c r="F47" s="406"/>
      <c r="G47" s="407"/>
      <c r="H47" s="386" t="str">
        <f t="shared" si="0"/>
        <v/>
      </c>
      <c r="I47" s="387" t="str">
        <f t="shared" si="1"/>
        <v/>
      </c>
      <c r="J47" s="388" t="str">
        <f t="shared" si="2"/>
        <v/>
      </c>
      <c r="K47" s="408" t="str">
        <f t="shared" si="3"/>
        <v/>
      </c>
      <c r="L47" s="409" t="str">
        <f t="shared" si="4"/>
        <v/>
      </c>
      <c r="M47" s="391" t="str">
        <f t="shared" si="5"/>
        <v/>
      </c>
      <c r="N47" s="410" t="str">
        <f t="shared" si="6"/>
        <v/>
      </c>
      <c r="O47" s="411"/>
      <c r="P47" s="412"/>
      <c r="Q47" s="412"/>
      <c r="R47" s="412"/>
      <c r="S47" s="412"/>
      <c r="T47" s="412"/>
      <c r="U47" s="412"/>
      <c r="V47" s="413"/>
      <c r="W47" s="379"/>
    </row>
    <row r="48" spans="2:23" x14ac:dyDescent="0.2">
      <c r="B48" s="396">
        <v>43</v>
      </c>
      <c r="C48" s="397" t="str">
        <f>IF(Start!D49="","",Start!D49)</f>
        <v/>
      </c>
      <c r="D48" s="398" t="str">
        <f>IF(Start!E49="","",Start!E49)</f>
        <v/>
      </c>
      <c r="E48" s="399" t="str">
        <f>IF(C48="","",IF(Start!F49="","",Start!F49))</f>
        <v/>
      </c>
      <c r="F48" s="414"/>
      <c r="G48" s="415"/>
      <c r="H48" s="386" t="str">
        <f t="shared" si="0"/>
        <v/>
      </c>
      <c r="I48" s="402" t="str">
        <f t="shared" si="1"/>
        <v/>
      </c>
      <c r="J48" s="388" t="str">
        <f t="shared" si="2"/>
        <v/>
      </c>
      <c r="K48" s="408" t="str">
        <f t="shared" si="3"/>
        <v/>
      </c>
      <c r="L48" s="409" t="str">
        <f t="shared" si="4"/>
        <v/>
      </c>
      <c r="M48" s="391" t="str">
        <f t="shared" si="5"/>
        <v/>
      </c>
      <c r="N48" s="410" t="str">
        <f t="shared" si="6"/>
        <v/>
      </c>
      <c r="O48" s="416"/>
      <c r="P48" s="417"/>
      <c r="Q48" s="417"/>
      <c r="R48" s="417"/>
      <c r="S48" s="417"/>
      <c r="T48" s="417"/>
      <c r="U48" s="417"/>
      <c r="V48" s="418"/>
      <c r="W48" s="379"/>
    </row>
    <row r="49" spans="2:23" x14ac:dyDescent="0.2">
      <c r="B49" s="380">
        <v>44</v>
      </c>
      <c r="C49" s="381" t="str">
        <f>IF(Start!D50="","",Start!D50)</f>
        <v/>
      </c>
      <c r="D49" s="382" t="str">
        <f>IF(Start!E50="","",Start!E50)</f>
        <v/>
      </c>
      <c r="E49" s="383" t="str">
        <f>IF(C49="","",IF(Start!F50="","",Start!F50))</f>
        <v/>
      </c>
      <c r="F49" s="406"/>
      <c r="G49" s="407"/>
      <c r="H49" s="386" t="str">
        <f t="shared" si="0"/>
        <v/>
      </c>
      <c r="I49" s="387" t="str">
        <f t="shared" si="1"/>
        <v/>
      </c>
      <c r="J49" s="388" t="str">
        <f t="shared" si="2"/>
        <v/>
      </c>
      <c r="K49" s="408" t="str">
        <f t="shared" si="3"/>
        <v/>
      </c>
      <c r="L49" s="409" t="str">
        <f t="shared" si="4"/>
        <v/>
      </c>
      <c r="M49" s="391" t="str">
        <f t="shared" si="5"/>
        <v/>
      </c>
      <c r="N49" s="410" t="str">
        <f t="shared" si="6"/>
        <v/>
      </c>
      <c r="O49" s="411"/>
      <c r="P49" s="412"/>
      <c r="Q49" s="412"/>
      <c r="R49" s="412"/>
      <c r="S49" s="412"/>
      <c r="T49" s="412"/>
      <c r="U49" s="412"/>
      <c r="V49" s="413"/>
      <c r="W49" s="379"/>
    </row>
    <row r="50" spans="2:23" x14ac:dyDescent="0.2">
      <c r="B50" s="396">
        <v>45</v>
      </c>
      <c r="C50" s="397" t="str">
        <f>IF(Start!D51="","",Start!D51)</f>
        <v/>
      </c>
      <c r="D50" s="398" t="str">
        <f>IF(Start!E51="","",Start!E51)</f>
        <v/>
      </c>
      <c r="E50" s="399" t="str">
        <f>IF(C50="","",IF(Start!F51="","",Start!F51))</f>
        <v/>
      </c>
      <c r="F50" s="414"/>
      <c r="G50" s="415"/>
      <c r="H50" s="386" t="str">
        <f t="shared" si="0"/>
        <v/>
      </c>
      <c r="I50" s="402" t="str">
        <f t="shared" si="1"/>
        <v/>
      </c>
      <c r="J50" s="388" t="str">
        <f t="shared" si="2"/>
        <v/>
      </c>
      <c r="K50" s="408" t="str">
        <f t="shared" si="3"/>
        <v/>
      </c>
      <c r="L50" s="409" t="str">
        <f t="shared" si="4"/>
        <v/>
      </c>
      <c r="M50" s="391" t="str">
        <f t="shared" si="5"/>
        <v/>
      </c>
      <c r="N50" s="410" t="str">
        <f t="shared" si="6"/>
        <v/>
      </c>
      <c r="O50" s="416"/>
      <c r="P50" s="417"/>
      <c r="Q50" s="417"/>
      <c r="R50" s="417"/>
      <c r="S50" s="417"/>
      <c r="T50" s="417"/>
      <c r="U50" s="417"/>
      <c r="V50" s="418"/>
      <c r="W50" s="379"/>
    </row>
    <row r="51" spans="2:23" x14ac:dyDescent="0.2">
      <c r="B51" s="380">
        <v>46</v>
      </c>
      <c r="C51" s="421" t="str">
        <f>IF(Start!D52="","",Start!D52)</f>
        <v/>
      </c>
      <c r="D51" s="422" t="str">
        <f>IF(Start!E52="","",Start!E52)</f>
        <v/>
      </c>
      <c r="E51" s="383" t="str">
        <f>IF(C51="","",IF(Start!F52="","",Start!F52))</f>
        <v/>
      </c>
      <c r="F51" s="406"/>
      <c r="G51" s="407"/>
      <c r="H51" s="386" t="str">
        <f t="shared" si="0"/>
        <v/>
      </c>
      <c r="I51" s="387" t="str">
        <f t="shared" si="1"/>
        <v/>
      </c>
      <c r="J51" s="388" t="str">
        <f t="shared" si="2"/>
        <v/>
      </c>
      <c r="K51" s="408" t="str">
        <f t="shared" si="3"/>
        <v/>
      </c>
      <c r="L51" s="409" t="str">
        <f t="shared" si="4"/>
        <v/>
      </c>
      <c r="M51" s="391" t="str">
        <f t="shared" si="5"/>
        <v/>
      </c>
      <c r="N51" s="410" t="str">
        <f t="shared" si="6"/>
        <v/>
      </c>
      <c r="O51" s="411"/>
      <c r="P51" s="412"/>
      <c r="Q51" s="412"/>
      <c r="R51" s="412"/>
      <c r="S51" s="412"/>
      <c r="T51" s="412"/>
      <c r="U51" s="412"/>
      <c r="V51" s="413"/>
      <c r="W51" s="379"/>
    </row>
    <row r="52" spans="2:23" x14ac:dyDescent="0.2">
      <c r="B52" s="396">
        <v>47</v>
      </c>
      <c r="C52" s="397" t="str">
        <f>IF(Start!D53="","",Start!D53)</f>
        <v/>
      </c>
      <c r="D52" s="398" t="str">
        <f>IF(Start!E53="","",Start!E53)</f>
        <v/>
      </c>
      <c r="E52" s="399" t="str">
        <f>IF(C52="","",IF(Start!F53="","",Start!F53))</f>
        <v/>
      </c>
      <c r="F52" s="414"/>
      <c r="G52" s="415"/>
      <c r="H52" s="386" t="str">
        <f t="shared" si="0"/>
        <v/>
      </c>
      <c r="I52" s="402" t="str">
        <f t="shared" si="1"/>
        <v/>
      </c>
      <c r="J52" s="388" t="str">
        <f t="shared" si="2"/>
        <v/>
      </c>
      <c r="K52" s="408" t="str">
        <f t="shared" si="3"/>
        <v/>
      </c>
      <c r="L52" s="409" t="str">
        <f t="shared" si="4"/>
        <v/>
      </c>
      <c r="M52" s="391" t="str">
        <f t="shared" si="5"/>
        <v/>
      </c>
      <c r="N52" s="410" t="str">
        <f t="shared" si="6"/>
        <v/>
      </c>
      <c r="O52" s="416"/>
      <c r="P52" s="417"/>
      <c r="Q52" s="417"/>
      <c r="R52" s="417"/>
      <c r="S52" s="417"/>
      <c r="T52" s="417"/>
      <c r="U52" s="417"/>
      <c r="V52" s="418"/>
      <c r="W52" s="379"/>
    </row>
    <row r="53" spans="2:23" x14ac:dyDescent="0.2">
      <c r="B53" s="380">
        <v>48</v>
      </c>
      <c r="C53" s="421" t="str">
        <f>IF(Start!D54="","",Start!D54)</f>
        <v/>
      </c>
      <c r="D53" s="422" t="str">
        <f>IF(Start!E54="","",Start!E54)</f>
        <v/>
      </c>
      <c r="E53" s="383" t="str">
        <f>IF(C53="","",IF(Start!F54="","",Start!F54))</f>
        <v/>
      </c>
      <c r="F53" s="406"/>
      <c r="G53" s="407"/>
      <c r="H53" s="386" t="str">
        <f t="shared" si="0"/>
        <v/>
      </c>
      <c r="I53" s="387" t="str">
        <f t="shared" si="1"/>
        <v/>
      </c>
      <c r="J53" s="388" t="str">
        <f t="shared" si="2"/>
        <v/>
      </c>
      <c r="K53" s="408" t="str">
        <f t="shared" si="3"/>
        <v/>
      </c>
      <c r="L53" s="409" t="str">
        <f t="shared" si="4"/>
        <v/>
      </c>
      <c r="M53" s="391" t="str">
        <f t="shared" si="5"/>
        <v/>
      </c>
      <c r="N53" s="410" t="str">
        <f t="shared" si="6"/>
        <v/>
      </c>
      <c r="O53" s="411"/>
      <c r="P53" s="412"/>
      <c r="Q53" s="412"/>
      <c r="R53" s="412"/>
      <c r="S53" s="412"/>
      <c r="T53" s="412"/>
      <c r="U53" s="412"/>
      <c r="V53" s="413"/>
      <c r="W53" s="379"/>
    </row>
    <row r="54" spans="2:23" x14ac:dyDescent="0.2">
      <c r="B54" s="396">
        <v>49</v>
      </c>
      <c r="C54" s="490" t="str">
        <f>IF(Start!D55="","",Start!D55)</f>
        <v/>
      </c>
      <c r="D54" s="491" t="str">
        <f>IF(Start!E55="","",Start!E55)</f>
        <v/>
      </c>
      <c r="E54" s="468" t="str">
        <f>IF(C54="","",IF(Start!F55="","",Start!F55))</f>
        <v/>
      </c>
      <c r="F54" s="414"/>
      <c r="G54" s="415"/>
      <c r="H54" s="386" t="str">
        <f t="shared" si="0"/>
        <v/>
      </c>
      <c r="I54" s="492" t="str">
        <f t="shared" si="1"/>
        <v/>
      </c>
      <c r="J54" s="388" t="str">
        <f t="shared" si="2"/>
        <v/>
      </c>
      <c r="K54" s="408" t="str">
        <f t="shared" si="3"/>
        <v/>
      </c>
      <c r="L54" s="409" t="str">
        <f t="shared" si="4"/>
        <v/>
      </c>
      <c r="M54" s="391" t="str">
        <f t="shared" si="5"/>
        <v/>
      </c>
      <c r="N54" s="410" t="str">
        <f t="shared" si="6"/>
        <v/>
      </c>
      <c r="O54" s="493"/>
      <c r="P54" s="494"/>
      <c r="Q54" s="494"/>
      <c r="R54" s="494"/>
      <c r="S54" s="494"/>
      <c r="T54" s="494"/>
      <c r="U54" s="494"/>
      <c r="V54" s="495"/>
      <c r="W54" s="379"/>
    </row>
    <row r="55" spans="2:23" ht="13.5" thickBot="1" x14ac:dyDescent="0.25">
      <c r="B55" s="496">
        <v>50</v>
      </c>
      <c r="C55" s="497" t="str">
        <f>IF(Start!D56="","",Start!D56)</f>
        <v/>
      </c>
      <c r="D55" s="498" t="str">
        <f>IF(Start!E56="","",Start!E56)</f>
        <v/>
      </c>
      <c r="E55" s="499" t="str">
        <f>IF(C55="","",IF(Start!F56="","",Start!F56))</f>
        <v/>
      </c>
      <c r="F55" s="500"/>
      <c r="G55" s="501"/>
      <c r="H55" s="423" t="str">
        <f t="shared" si="0"/>
        <v/>
      </c>
      <c r="I55" s="502" t="str">
        <f t="shared" si="1"/>
        <v/>
      </c>
      <c r="J55" s="424" t="str">
        <f t="shared" si="2"/>
        <v/>
      </c>
      <c r="K55" s="425" t="str">
        <f t="shared" si="3"/>
        <v/>
      </c>
      <c r="L55" s="426" t="str">
        <f t="shared" si="4"/>
        <v/>
      </c>
      <c r="M55" s="427" t="str">
        <f t="shared" si="5"/>
        <v/>
      </c>
      <c r="N55" s="428" t="str">
        <f t="shared" si="6"/>
        <v/>
      </c>
      <c r="O55" s="503"/>
      <c r="P55" s="504"/>
      <c r="Q55" s="504"/>
      <c r="R55" s="504"/>
      <c r="S55" s="504"/>
      <c r="T55" s="504"/>
      <c r="U55" s="504"/>
      <c r="V55" s="505"/>
      <c r="W55" s="379"/>
    </row>
    <row r="57" spans="2:23" x14ac:dyDescent="0.2">
      <c r="C57" s="431"/>
      <c r="D57" s="431"/>
      <c r="E57" s="431"/>
      <c r="F57" s="432"/>
      <c r="G57" s="432"/>
    </row>
    <row r="58" spans="2:23" x14ac:dyDescent="0.2">
      <c r="C58" s="431"/>
      <c r="D58" s="431"/>
      <c r="E58" s="431"/>
      <c r="F58" s="432"/>
      <c r="G58" s="432"/>
    </row>
    <row r="59" spans="2:23" x14ac:dyDescent="0.2">
      <c r="C59" s="431"/>
      <c r="D59" s="431"/>
      <c r="E59" s="431"/>
      <c r="F59" s="432"/>
      <c r="G59" s="433"/>
    </row>
    <row r="60" spans="2:23" x14ac:dyDescent="0.2">
      <c r="C60" s="431"/>
      <c r="D60" s="431"/>
      <c r="E60" s="431"/>
      <c r="F60" s="432"/>
      <c r="G60" s="432"/>
    </row>
    <row r="61" spans="2:23" x14ac:dyDescent="0.2">
      <c r="C61" s="431"/>
      <c r="D61" s="431"/>
      <c r="E61" s="431"/>
      <c r="F61" s="432"/>
      <c r="G61" s="432"/>
    </row>
    <row r="62" spans="2:23" x14ac:dyDescent="0.2">
      <c r="C62" s="431"/>
      <c r="D62" s="431"/>
      <c r="E62" s="431"/>
      <c r="F62" s="432"/>
      <c r="G62" s="432"/>
    </row>
  </sheetData>
  <sheetProtection sheet="1" objects="1" scenarios="1"/>
  <mergeCells count="13">
    <mergeCell ref="B1:V1"/>
    <mergeCell ref="C3:E3"/>
    <mergeCell ref="B4:B5"/>
    <mergeCell ref="F4:F5"/>
    <mergeCell ref="G4:G5"/>
    <mergeCell ref="H4:H5"/>
    <mergeCell ref="I4:I5"/>
    <mergeCell ref="J4:J5"/>
    <mergeCell ref="K4:N4"/>
    <mergeCell ref="O4:V4"/>
    <mergeCell ref="C4:C5"/>
    <mergeCell ref="D4:D5"/>
    <mergeCell ref="E4:E5"/>
  </mergeCells>
  <phoneticPr fontId="0" type="noConversion"/>
  <conditionalFormatting sqref="F6:F55">
    <cfRule type="cellIs" dxfId="5" priority="1" stopIfTrue="1" operator="notEqual">
      <formula>0</formula>
    </cfRule>
  </conditionalFormatting>
  <conditionalFormatting sqref="G6:G55">
    <cfRule type="cellIs" dxfId="4" priority="2" stopIfTrue="1" operator="notEqual">
      <formula>0</formula>
    </cfRule>
  </conditionalFormatting>
  <printOptions horizontalCentered="1"/>
  <pageMargins left="0" right="0" top="0.59055118110236227" bottom="0.59055118110236227"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I6:I5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pageSetUpPr autoPageBreaks="0"/>
  </sheetPr>
  <dimension ref="A1:I55"/>
  <sheetViews>
    <sheetView showGridLines="0" showRowColHeaders="0" workbookViewId="0">
      <pane ySplit="5" topLeftCell="A35" activePane="bottomLeft" state="frozen"/>
      <selection activeCell="F4" sqref="F4"/>
      <selection pane="bottomLeft" activeCell="F4" sqref="F4"/>
    </sheetView>
  </sheetViews>
  <sheetFormatPr defaultRowHeight="12.75" x14ac:dyDescent="0.2"/>
  <cols>
    <col min="1" max="1" width="1.7109375" style="123" customWidth="1"/>
    <col min="2" max="2" width="6.7109375" style="123" customWidth="1"/>
    <col min="3" max="3" width="10.7109375" style="5" customWidth="1"/>
    <col min="4" max="4" width="20.7109375" style="14" customWidth="1"/>
    <col min="5" max="5" width="20.7109375" style="4" customWidth="1"/>
    <col min="6" max="6" width="8.7109375" style="4" customWidth="1"/>
    <col min="7" max="7" width="1.7109375" style="123" customWidth="1"/>
    <col min="8" max="8" width="5.7109375" style="10" hidden="1" customWidth="1"/>
    <col min="9" max="9" width="20.7109375" style="121" hidden="1" customWidth="1"/>
    <col min="10" max="16384" width="9.140625" style="123"/>
  </cols>
  <sheetData>
    <row r="1" spans="1:9" ht="26.25" x14ac:dyDescent="0.4">
      <c r="A1" s="122"/>
      <c r="B1" s="599" t="s">
        <v>47</v>
      </c>
      <c r="C1" s="599"/>
      <c r="D1" s="599"/>
      <c r="E1" s="599"/>
      <c r="F1" s="599"/>
      <c r="H1" s="124"/>
      <c r="I1" s="124"/>
    </row>
    <row r="2" spans="1:9" ht="13.15" customHeight="1" thickBot="1" x14ac:dyDescent="0.45">
      <c r="C2" s="125"/>
      <c r="D2" s="126"/>
      <c r="E2" s="125"/>
      <c r="H2" s="127"/>
      <c r="I2" s="128"/>
    </row>
    <row r="3" spans="1:9" ht="15" customHeight="1" thickBot="1" x14ac:dyDescent="0.25">
      <c r="C3" s="129"/>
      <c r="D3" s="636" t="s">
        <v>97</v>
      </c>
      <c r="E3" s="637"/>
      <c r="F3" s="638"/>
      <c r="H3" s="17"/>
      <c r="I3" s="124"/>
    </row>
    <row r="4" spans="1:9" ht="15" customHeight="1" thickBot="1" x14ac:dyDescent="0.25">
      <c r="D4" s="633" t="str">
        <f>Start!$D$5</f>
        <v>Dorky mladší</v>
      </c>
      <c r="E4" s="634"/>
      <c r="F4" s="635"/>
      <c r="I4" s="124"/>
    </row>
    <row r="5" spans="1:9" s="5" customFormat="1" ht="13.5" thickBot="1" x14ac:dyDescent="0.25">
      <c r="C5" s="229" t="s">
        <v>48</v>
      </c>
      <c r="D5" s="230" t="s">
        <v>9</v>
      </c>
      <c r="E5" s="231" t="s">
        <v>1</v>
      </c>
      <c r="F5" s="114" t="str">
        <f>Start!$F$6</f>
        <v>Okres</v>
      </c>
      <c r="G5" s="130"/>
      <c r="H5" s="10"/>
      <c r="I5" s="10"/>
    </row>
    <row r="6" spans="1:9" x14ac:dyDescent="0.2">
      <c r="C6" s="506"/>
      <c r="D6" s="507"/>
      <c r="E6" s="508"/>
      <c r="F6" s="509"/>
      <c r="G6" s="228" t="s">
        <v>49</v>
      </c>
      <c r="H6" s="506"/>
      <c r="I6" s="507"/>
    </row>
    <row r="7" spans="1:9" x14ac:dyDescent="0.2">
      <c r="C7" s="510"/>
      <c r="D7" s="511"/>
      <c r="E7" s="510"/>
      <c r="F7" s="510"/>
    </row>
    <row r="8" spans="1:9" x14ac:dyDescent="0.2">
      <c r="C8" s="510"/>
      <c r="D8" s="511"/>
      <c r="E8" s="510"/>
      <c r="F8" s="510"/>
    </row>
    <row r="9" spans="1:9" x14ac:dyDescent="0.2">
      <c r="C9" s="510"/>
      <c r="D9" s="511"/>
      <c r="E9" s="510"/>
      <c r="F9" s="510"/>
    </row>
    <row r="10" spans="1:9" x14ac:dyDescent="0.2">
      <c r="C10" s="510"/>
      <c r="D10" s="511"/>
      <c r="E10" s="510"/>
      <c r="F10" s="510"/>
    </row>
    <row r="11" spans="1:9" x14ac:dyDescent="0.2">
      <c r="C11" s="510"/>
      <c r="D11" s="511"/>
      <c r="E11" s="510"/>
      <c r="F11" s="510"/>
    </row>
    <row r="12" spans="1:9" x14ac:dyDescent="0.2">
      <c r="C12" s="510"/>
      <c r="D12" s="511"/>
      <c r="E12" s="510"/>
      <c r="F12" s="510"/>
    </row>
    <row r="13" spans="1:9" x14ac:dyDescent="0.2">
      <c r="C13" s="510"/>
      <c r="D13" s="511"/>
      <c r="E13" s="510"/>
      <c r="F13" s="510"/>
    </row>
    <row r="14" spans="1:9" x14ac:dyDescent="0.2">
      <c r="C14" s="510"/>
      <c r="D14" s="511"/>
      <c r="E14" s="510"/>
      <c r="F14" s="510"/>
    </row>
    <row r="15" spans="1:9" x14ac:dyDescent="0.2">
      <c r="C15" s="510"/>
      <c r="D15" s="511"/>
      <c r="E15" s="510"/>
      <c r="F15" s="510"/>
    </row>
    <row r="16" spans="1:9" x14ac:dyDescent="0.2">
      <c r="C16" s="510"/>
      <c r="D16" s="511"/>
      <c r="E16" s="510"/>
      <c r="F16" s="510"/>
    </row>
    <row r="17" spans="3:6" x14ac:dyDescent="0.2">
      <c r="C17" s="510"/>
      <c r="D17" s="511"/>
      <c r="E17" s="510"/>
      <c r="F17" s="510"/>
    </row>
    <row r="18" spans="3:6" x14ac:dyDescent="0.2">
      <c r="C18" s="510"/>
      <c r="D18" s="511"/>
      <c r="E18" s="510"/>
      <c r="F18" s="510"/>
    </row>
    <row r="19" spans="3:6" x14ac:dyDescent="0.2">
      <c r="C19" s="510"/>
      <c r="D19" s="511"/>
      <c r="E19" s="510"/>
      <c r="F19" s="510"/>
    </row>
    <row r="20" spans="3:6" x14ac:dyDescent="0.2">
      <c r="C20" s="510"/>
      <c r="D20" s="511"/>
      <c r="E20" s="510"/>
      <c r="F20" s="510"/>
    </row>
    <row r="21" spans="3:6" x14ac:dyDescent="0.2">
      <c r="C21" s="510"/>
      <c r="D21" s="511"/>
      <c r="E21" s="510"/>
      <c r="F21" s="510"/>
    </row>
    <row r="22" spans="3:6" x14ac:dyDescent="0.2">
      <c r="C22" s="510"/>
      <c r="D22" s="511"/>
      <c r="E22" s="510"/>
      <c r="F22" s="510"/>
    </row>
    <row r="23" spans="3:6" x14ac:dyDescent="0.2">
      <c r="C23" s="510"/>
      <c r="D23" s="511"/>
      <c r="E23" s="510"/>
      <c r="F23" s="510"/>
    </row>
    <row r="24" spans="3:6" x14ac:dyDescent="0.2">
      <c r="C24" s="510"/>
      <c r="D24" s="511"/>
      <c r="E24" s="510"/>
      <c r="F24" s="510"/>
    </row>
    <row r="25" spans="3:6" x14ac:dyDescent="0.2">
      <c r="C25" s="510"/>
      <c r="D25" s="511"/>
      <c r="E25" s="510"/>
      <c r="F25" s="510"/>
    </row>
    <row r="26" spans="3:6" x14ac:dyDescent="0.2">
      <c r="C26" s="510"/>
      <c r="D26" s="511"/>
      <c r="E26" s="510"/>
      <c r="F26" s="510"/>
    </row>
    <row r="27" spans="3:6" x14ac:dyDescent="0.2">
      <c r="C27" s="510"/>
      <c r="D27" s="511"/>
      <c r="E27" s="510"/>
      <c r="F27" s="510"/>
    </row>
    <row r="28" spans="3:6" x14ac:dyDescent="0.2">
      <c r="C28" s="510"/>
      <c r="D28" s="511"/>
      <c r="E28" s="510"/>
      <c r="F28" s="510"/>
    </row>
    <row r="29" spans="3:6" x14ac:dyDescent="0.2">
      <c r="C29" s="510"/>
      <c r="D29" s="511"/>
      <c r="E29" s="510"/>
      <c r="F29" s="510"/>
    </row>
    <row r="30" spans="3:6" x14ac:dyDescent="0.2">
      <c r="C30" s="510"/>
      <c r="D30" s="511"/>
      <c r="E30" s="510"/>
      <c r="F30" s="510"/>
    </row>
    <row r="31" spans="3:6" x14ac:dyDescent="0.2">
      <c r="C31" s="510"/>
      <c r="D31" s="511"/>
      <c r="E31" s="510"/>
      <c r="F31" s="510"/>
    </row>
    <row r="32" spans="3:6" x14ac:dyDescent="0.2">
      <c r="C32" s="510"/>
      <c r="D32" s="511"/>
      <c r="E32" s="510"/>
      <c r="F32" s="510"/>
    </row>
    <row r="33" spans="3:6" x14ac:dyDescent="0.2">
      <c r="C33" s="510"/>
      <c r="D33" s="511"/>
      <c r="E33" s="510"/>
      <c r="F33" s="510"/>
    </row>
    <row r="34" spans="3:6" x14ac:dyDescent="0.2">
      <c r="C34" s="510"/>
      <c r="D34" s="511"/>
      <c r="E34" s="510"/>
      <c r="F34" s="510"/>
    </row>
    <row r="35" spans="3:6" x14ac:dyDescent="0.2">
      <c r="C35" s="510"/>
      <c r="D35" s="511"/>
      <c r="E35" s="510"/>
      <c r="F35" s="510"/>
    </row>
    <row r="36" spans="3:6" x14ac:dyDescent="0.2">
      <c r="C36" s="510"/>
      <c r="D36" s="511"/>
      <c r="E36" s="510"/>
      <c r="F36" s="510"/>
    </row>
    <row r="37" spans="3:6" x14ac:dyDescent="0.2">
      <c r="C37" s="510"/>
      <c r="D37" s="511"/>
      <c r="E37" s="510"/>
      <c r="F37" s="510"/>
    </row>
    <row r="38" spans="3:6" x14ac:dyDescent="0.2">
      <c r="C38" s="510"/>
      <c r="D38" s="511"/>
      <c r="E38" s="510"/>
      <c r="F38" s="510"/>
    </row>
    <row r="39" spans="3:6" x14ac:dyDescent="0.2">
      <c r="C39" s="510"/>
      <c r="D39" s="511"/>
      <c r="E39" s="510"/>
      <c r="F39" s="510"/>
    </row>
    <row r="40" spans="3:6" x14ac:dyDescent="0.2">
      <c r="C40" s="510"/>
      <c r="D40" s="511"/>
      <c r="E40" s="510"/>
      <c r="F40" s="510"/>
    </row>
    <row r="41" spans="3:6" x14ac:dyDescent="0.2">
      <c r="C41" s="510"/>
      <c r="D41" s="511"/>
      <c r="E41" s="510"/>
      <c r="F41" s="510"/>
    </row>
    <row r="42" spans="3:6" x14ac:dyDescent="0.2">
      <c r="C42" s="510"/>
      <c r="D42" s="511"/>
      <c r="E42" s="510"/>
      <c r="F42" s="510"/>
    </row>
    <row r="43" spans="3:6" x14ac:dyDescent="0.2">
      <c r="C43" s="510"/>
      <c r="D43" s="511"/>
      <c r="E43" s="510"/>
      <c r="F43" s="510"/>
    </row>
    <row r="44" spans="3:6" x14ac:dyDescent="0.2">
      <c r="C44" s="510"/>
      <c r="D44" s="511"/>
      <c r="E44" s="510"/>
      <c r="F44" s="510"/>
    </row>
    <row r="45" spans="3:6" x14ac:dyDescent="0.2">
      <c r="C45" s="510"/>
      <c r="D45" s="511"/>
      <c r="E45" s="510"/>
      <c r="F45" s="510"/>
    </row>
    <row r="46" spans="3:6" x14ac:dyDescent="0.2">
      <c r="C46" s="510"/>
      <c r="D46" s="511"/>
      <c r="E46" s="510"/>
      <c r="F46" s="510"/>
    </row>
    <row r="47" spans="3:6" x14ac:dyDescent="0.2">
      <c r="C47" s="510"/>
      <c r="D47" s="511"/>
      <c r="E47" s="510"/>
      <c r="F47" s="510"/>
    </row>
    <row r="48" spans="3:6" x14ac:dyDescent="0.2">
      <c r="C48" s="510"/>
      <c r="D48" s="511"/>
      <c r="E48" s="510"/>
      <c r="F48" s="510"/>
    </row>
    <row r="49" spans="3:6" x14ac:dyDescent="0.2">
      <c r="C49" s="510"/>
      <c r="D49" s="511"/>
      <c r="E49" s="510"/>
      <c r="F49" s="510"/>
    </row>
    <row r="50" spans="3:6" x14ac:dyDescent="0.2">
      <c r="C50" s="510"/>
      <c r="D50" s="511"/>
      <c r="E50" s="510"/>
      <c r="F50" s="510"/>
    </row>
    <row r="51" spans="3:6" x14ac:dyDescent="0.2">
      <c r="C51" s="510"/>
      <c r="D51" s="511"/>
      <c r="E51" s="510"/>
      <c r="F51" s="510"/>
    </row>
    <row r="52" spans="3:6" x14ac:dyDescent="0.2">
      <c r="C52" s="510"/>
      <c r="D52" s="511"/>
      <c r="E52" s="510"/>
      <c r="F52" s="510"/>
    </row>
    <row r="53" spans="3:6" x14ac:dyDescent="0.2">
      <c r="C53" s="510"/>
      <c r="D53" s="511"/>
      <c r="E53" s="510"/>
      <c r="F53" s="510"/>
    </row>
    <row r="54" spans="3:6" x14ac:dyDescent="0.2">
      <c r="C54" s="510"/>
      <c r="D54" s="511"/>
      <c r="E54" s="510"/>
      <c r="F54" s="510"/>
    </row>
    <row r="55" spans="3:6" x14ac:dyDescent="0.2">
      <c r="C55" s="510"/>
      <c r="D55" s="511"/>
      <c r="E55" s="510"/>
      <c r="F55" s="510"/>
    </row>
  </sheetData>
  <sheetProtection sheet="1" objects="1" scenarios="1"/>
  <mergeCells count="3">
    <mergeCell ref="B1:F1"/>
    <mergeCell ref="D4:F4"/>
    <mergeCell ref="D3:F3"/>
  </mergeCells>
  <phoneticPr fontId="0" type="noConversion"/>
  <printOptions horizontalCentered="1"/>
  <pageMargins left="0" right="0" top="0.59055118110236227" bottom="0.39370078740157483"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8">
    <pageSetUpPr autoPageBreaks="0"/>
  </sheetPr>
  <dimension ref="B1:P151"/>
  <sheetViews>
    <sheetView showGridLines="0" showRowColHeaders="0" zoomScaleNormal="100" workbookViewId="0">
      <selection activeCell="F4" sqref="F4"/>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39" t="s">
        <v>99</v>
      </c>
      <c r="C1" s="639"/>
      <c r="D1" s="639"/>
      <c r="E1" s="639"/>
      <c r="F1" s="639"/>
      <c r="G1" s="639"/>
      <c r="H1" s="639"/>
      <c r="I1" s="639"/>
      <c r="J1" s="639"/>
      <c r="K1" s="639"/>
      <c r="L1" s="639"/>
      <c r="M1" s="639"/>
      <c r="N1" s="639"/>
      <c r="O1" s="639"/>
      <c r="P1" s="639"/>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tr">
        <f>Start!$D$5</f>
        <v>Dorky mladší</v>
      </c>
      <c r="E3" s="28"/>
      <c r="F3" s="640" t="s">
        <v>11</v>
      </c>
      <c r="G3" s="641"/>
      <c r="H3" s="641"/>
      <c r="I3" s="642"/>
      <c r="L3" s="640" t="s">
        <v>12</v>
      </c>
      <c r="M3" s="641"/>
      <c r="N3" s="641"/>
      <c r="O3" s="642"/>
    </row>
    <row r="4" spans="2:16" s="235" customFormat="1" ht="18" customHeight="1" thickBot="1" x14ac:dyDescent="0.25">
      <c r="B4" s="483" t="s">
        <v>0</v>
      </c>
      <c r="C4" s="131" t="s">
        <v>9</v>
      </c>
      <c r="D4" s="22" t="s">
        <v>1</v>
      </c>
      <c r="E4" s="30" t="str">
        <f>Start!$F$6</f>
        <v>Okres</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Hájková Andrea</v>
      </c>
      <c r="D5" s="197" t="str">
        <f>IF(Start!E7="","",Start!E7)</f>
        <v>Choceň</v>
      </c>
      <c r="E5" s="216" t="str">
        <f>IF(Start!F7="","",Start!F7)</f>
        <v>UO</v>
      </c>
      <c r="F5" s="577"/>
      <c r="G5" s="578"/>
      <c r="H5" s="579"/>
      <c r="I5" s="250"/>
      <c r="J5" s="194" t="s">
        <v>20</v>
      </c>
      <c r="K5" s="251"/>
      <c r="L5" s="577"/>
      <c r="M5" s="580"/>
      <c r="N5" s="581"/>
      <c r="O5" s="193"/>
      <c r="P5" s="194" t="s">
        <v>21</v>
      </c>
    </row>
    <row r="6" spans="2:16" s="270" customFormat="1" ht="18" customHeight="1" x14ac:dyDescent="0.2">
      <c r="B6" s="256" t="s">
        <v>21</v>
      </c>
      <c r="C6" s="481" t="str">
        <f>IF(Start!D8="","",Start!D8)</f>
        <v>Hrochová Eliška</v>
      </c>
      <c r="D6" s="78" t="str">
        <f>IF(Start!E8="","",Start!E8)</f>
        <v>Horní Roveň</v>
      </c>
      <c r="E6" s="237" t="str">
        <f>IF(Start!F8="","",Start!F8)</f>
        <v>PA</v>
      </c>
      <c r="F6" s="582"/>
      <c r="G6" s="583"/>
      <c r="H6" s="584"/>
      <c r="I6" s="252"/>
      <c r="J6" s="137" t="s">
        <v>21</v>
      </c>
      <c r="K6" s="253"/>
      <c r="L6" s="582"/>
      <c r="M6" s="585"/>
      <c r="N6" s="584"/>
      <c r="O6" s="136"/>
      <c r="P6" s="138" t="s">
        <v>20</v>
      </c>
    </row>
    <row r="7" spans="2:16" s="270" customFormat="1" ht="18" customHeight="1" x14ac:dyDescent="0.2">
      <c r="B7" s="254" t="s">
        <v>72</v>
      </c>
      <c r="C7" s="482" t="str">
        <f>IF(Start!D9="","",Start!D9)</f>
        <v>Novotná Leona</v>
      </c>
      <c r="D7" s="88" t="str">
        <f>IF(Start!E9="","",Start!E9)</f>
        <v>Skuteč</v>
      </c>
      <c r="E7" s="236" t="str">
        <f>IF(Start!F9="","",Start!F9)</f>
        <v>CR</v>
      </c>
      <c r="F7" s="586"/>
      <c r="G7" s="587"/>
      <c r="H7" s="588"/>
      <c r="I7" s="254"/>
      <c r="J7" s="134" t="s">
        <v>20</v>
      </c>
      <c r="K7" s="255"/>
      <c r="L7" s="586"/>
      <c r="M7" s="589"/>
      <c r="N7" s="588"/>
      <c r="O7" s="133"/>
      <c r="P7" s="134" t="s">
        <v>21</v>
      </c>
    </row>
    <row r="8" spans="2:16" ht="18" customHeight="1" x14ac:dyDescent="0.2">
      <c r="B8" s="254" t="s">
        <v>73</v>
      </c>
      <c r="C8" s="482" t="str">
        <f>IF(Start!D10="","",Start!D10)</f>
        <v>Dudková Martina</v>
      </c>
      <c r="D8" s="88" t="str">
        <f>IF(Start!E10="","",Start!E10)</f>
        <v>Lukavice</v>
      </c>
      <c r="E8" s="236" t="str">
        <f>IF(Start!F10="","",Start!F10)</f>
        <v>UO</v>
      </c>
      <c r="F8" s="586"/>
      <c r="G8" s="587"/>
      <c r="H8" s="588"/>
      <c r="I8" s="254"/>
      <c r="J8" s="134" t="s">
        <v>21</v>
      </c>
      <c r="K8" s="255"/>
      <c r="L8" s="586"/>
      <c r="M8" s="589"/>
      <c r="N8" s="588"/>
      <c r="O8" s="133"/>
      <c r="P8" s="134" t="s">
        <v>20</v>
      </c>
    </row>
    <row r="9" spans="2:16" s="270" customFormat="1" ht="18" customHeight="1" x14ac:dyDescent="0.2">
      <c r="B9" s="256" t="s">
        <v>74</v>
      </c>
      <c r="C9" s="481" t="str">
        <f>IF(Start!D11="","",Start!D11)</f>
        <v>Urbancová Petra</v>
      </c>
      <c r="D9" s="78" t="str">
        <f>IF(Start!E11="","",Start!E11)</f>
        <v>Pardubice - město</v>
      </c>
      <c r="E9" s="237" t="str">
        <f>IF(Start!F11="","",Start!F11)</f>
        <v>PA</v>
      </c>
      <c r="F9" s="582"/>
      <c r="G9" s="583"/>
      <c r="H9" s="584"/>
      <c r="I9" s="256"/>
      <c r="J9" s="137" t="s">
        <v>20</v>
      </c>
      <c r="K9" s="253"/>
      <c r="L9" s="582"/>
      <c r="M9" s="585"/>
      <c r="N9" s="584"/>
      <c r="O9" s="136"/>
      <c r="P9" s="138" t="s">
        <v>21</v>
      </c>
    </row>
    <row r="10" spans="2:16" s="270" customFormat="1" ht="18" customHeight="1" x14ac:dyDescent="0.2">
      <c r="B10" s="256" t="s">
        <v>75</v>
      </c>
      <c r="C10" s="481" t="str">
        <f>IF(Start!D12="","",Start!D12)</f>
        <v>Lupoměská Lucie</v>
      </c>
      <c r="D10" s="78" t="str">
        <f>IF(Start!E12="","",Start!E12)</f>
        <v>Vinary</v>
      </c>
      <c r="E10" s="237" t="str">
        <f>IF(Start!F12="","",Start!F12)</f>
        <v>CR</v>
      </c>
      <c r="F10" s="582"/>
      <c r="G10" s="583"/>
      <c r="H10" s="584"/>
      <c r="I10" s="256"/>
      <c r="J10" s="137" t="s">
        <v>21</v>
      </c>
      <c r="K10" s="253"/>
      <c r="L10" s="582"/>
      <c r="M10" s="585"/>
      <c r="N10" s="584"/>
      <c r="O10" s="136"/>
      <c r="P10" s="138" t="s">
        <v>20</v>
      </c>
    </row>
    <row r="11" spans="2:16" ht="18" customHeight="1" x14ac:dyDescent="0.2">
      <c r="B11" s="254" t="s">
        <v>76</v>
      </c>
      <c r="C11" s="482" t="str">
        <f>IF(Start!D13="","",Start!D13)</f>
        <v>Křížová Darina</v>
      </c>
      <c r="D11" s="88" t="str">
        <f>IF(Start!E13="","",Start!E13)</f>
        <v>Choceň</v>
      </c>
      <c r="E11" s="236" t="str">
        <f>IF(Start!F13="","",Start!F13)</f>
        <v>UO</v>
      </c>
      <c r="F11" s="586"/>
      <c r="G11" s="587"/>
      <c r="H11" s="588"/>
      <c r="I11" s="254"/>
      <c r="J11" s="134" t="s">
        <v>20</v>
      </c>
      <c r="K11" s="255"/>
      <c r="L11" s="586"/>
      <c r="M11" s="589"/>
      <c r="N11" s="588"/>
      <c r="O11" s="133"/>
      <c r="P11" s="134" t="s">
        <v>21</v>
      </c>
    </row>
    <row r="12" spans="2:16" s="270" customFormat="1" ht="18" customHeight="1" x14ac:dyDescent="0.2">
      <c r="B12" s="254" t="s">
        <v>77</v>
      </c>
      <c r="C12" s="482" t="str">
        <f>IF(Start!D14="","",Start!D14)</f>
        <v>Vlasáková Eva</v>
      </c>
      <c r="D12" s="88" t="str">
        <f>IF(Start!E14="","",Start!E14)</f>
        <v>Pardubice - město</v>
      </c>
      <c r="E12" s="236" t="str">
        <f>IF(Start!F14="","",Start!F14)</f>
        <v>PA</v>
      </c>
      <c r="F12" s="586"/>
      <c r="G12" s="587"/>
      <c r="H12" s="588"/>
      <c r="I12" s="254"/>
      <c r="J12" s="134" t="s">
        <v>21</v>
      </c>
      <c r="K12" s="255"/>
      <c r="L12" s="586"/>
      <c r="M12" s="589"/>
      <c r="N12" s="588"/>
      <c r="O12" s="133"/>
      <c r="P12" s="134" t="s">
        <v>20</v>
      </c>
    </row>
    <row r="13" spans="2:16" s="270" customFormat="1" ht="18" customHeight="1" x14ac:dyDescent="0.2">
      <c r="B13" s="256" t="s">
        <v>78</v>
      </c>
      <c r="C13" s="481" t="str">
        <f>IF(Start!D15="","",Start!D15)</f>
        <v/>
      </c>
      <c r="D13" s="78" t="str">
        <f>IF(Start!E15="","",Start!E15)</f>
        <v/>
      </c>
      <c r="E13" s="237" t="str">
        <f>IF(Start!F15="","",Start!F15)</f>
        <v/>
      </c>
      <c r="F13" s="582"/>
      <c r="G13" s="583"/>
      <c r="H13" s="584"/>
      <c r="I13" s="256"/>
      <c r="J13" s="138" t="s">
        <v>20</v>
      </c>
      <c r="K13" s="253"/>
      <c r="L13" s="582"/>
      <c r="M13" s="585"/>
      <c r="N13" s="584"/>
      <c r="O13" s="136"/>
      <c r="P13" s="138" t="s">
        <v>21</v>
      </c>
    </row>
    <row r="14" spans="2:16" ht="18" customHeight="1" x14ac:dyDescent="0.2">
      <c r="B14" s="256" t="s">
        <v>79</v>
      </c>
      <c r="C14" s="481" t="str">
        <f>IF(Start!D16="","",Start!D16)</f>
        <v/>
      </c>
      <c r="D14" s="78" t="str">
        <f>IF(Start!E16="","",Start!E16)</f>
        <v/>
      </c>
      <c r="E14" s="237" t="str">
        <f>IF(Start!F16="","",Start!F16)</f>
        <v/>
      </c>
      <c r="F14" s="582"/>
      <c r="G14" s="583"/>
      <c r="H14" s="584"/>
      <c r="I14" s="256"/>
      <c r="J14" s="138" t="s">
        <v>21</v>
      </c>
      <c r="K14" s="253"/>
      <c r="L14" s="582"/>
      <c r="M14" s="585"/>
      <c r="N14" s="584"/>
      <c r="O14" s="136"/>
      <c r="P14" s="138" t="s">
        <v>20</v>
      </c>
    </row>
    <row r="15" spans="2:16" s="270" customFormat="1" ht="18" customHeight="1" x14ac:dyDescent="0.2">
      <c r="B15" s="254" t="s">
        <v>80</v>
      </c>
      <c r="C15" s="482" t="str">
        <f>IF(Start!D17="","",Start!D17)</f>
        <v/>
      </c>
      <c r="D15" s="88" t="str">
        <f>IF(Start!E17="","",Start!E17)</f>
        <v/>
      </c>
      <c r="E15" s="236" t="str">
        <f>IF(Start!F17="","",Start!F17)</f>
        <v/>
      </c>
      <c r="F15" s="586"/>
      <c r="G15" s="587"/>
      <c r="H15" s="588"/>
      <c r="I15" s="254"/>
      <c r="J15" s="134" t="s">
        <v>20</v>
      </c>
      <c r="K15" s="255"/>
      <c r="L15" s="586"/>
      <c r="M15" s="589"/>
      <c r="N15" s="588"/>
      <c r="O15" s="133"/>
      <c r="P15" s="134" t="s">
        <v>21</v>
      </c>
    </row>
    <row r="16" spans="2:16" s="270" customFormat="1" ht="18" customHeight="1" x14ac:dyDescent="0.2">
      <c r="B16" s="254" t="s">
        <v>81</v>
      </c>
      <c r="C16" s="482" t="str">
        <f>IF(Start!D18="","",Start!D18)</f>
        <v/>
      </c>
      <c r="D16" s="88" t="str">
        <f>IF(Start!E18="","",Start!E18)</f>
        <v/>
      </c>
      <c r="E16" s="236" t="str">
        <f>IF(Start!F18="","",Start!F18)</f>
        <v/>
      </c>
      <c r="F16" s="586"/>
      <c r="G16" s="587"/>
      <c r="H16" s="588"/>
      <c r="I16" s="254"/>
      <c r="J16" s="134" t="s">
        <v>21</v>
      </c>
      <c r="K16" s="255"/>
      <c r="L16" s="586"/>
      <c r="M16" s="589"/>
      <c r="N16" s="588"/>
      <c r="O16" s="133"/>
      <c r="P16" s="134" t="s">
        <v>20</v>
      </c>
    </row>
    <row r="17" spans="2:16" ht="18" customHeight="1" x14ac:dyDescent="0.2">
      <c r="B17" s="256" t="s">
        <v>82</v>
      </c>
      <c r="C17" s="481" t="str">
        <f>IF(Start!D19="","",Start!D19)</f>
        <v/>
      </c>
      <c r="D17" s="78" t="str">
        <f>IF(Start!E19="","",Start!E19)</f>
        <v/>
      </c>
      <c r="E17" s="237" t="str">
        <f>IF(Start!F19="","",Start!F19)</f>
        <v/>
      </c>
      <c r="F17" s="582"/>
      <c r="G17" s="583"/>
      <c r="H17" s="584"/>
      <c r="I17" s="256"/>
      <c r="J17" s="138" t="s">
        <v>20</v>
      </c>
      <c r="K17" s="253"/>
      <c r="L17" s="582"/>
      <c r="M17" s="585"/>
      <c r="N17" s="584"/>
      <c r="O17" s="136"/>
      <c r="P17" s="138" t="s">
        <v>21</v>
      </c>
    </row>
    <row r="18" spans="2:16" s="270" customFormat="1" ht="18" customHeight="1" x14ac:dyDescent="0.2">
      <c r="B18" s="256" t="s">
        <v>83</v>
      </c>
      <c r="C18" s="481" t="str">
        <f>IF(Start!D20="","",Start!D20)</f>
        <v/>
      </c>
      <c r="D18" s="78" t="str">
        <f>IF(Start!E20="","",Start!E20)</f>
        <v/>
      </c>
      <c r="E18" s="237" t="str">
        <f>IF(Start!F20="","",Start!F20)</f>
        <v/>
      </c>
      <c r="F18" s="582"/>
      <c r="G18" s="583"/>
      <c r="H18" s="584"/>
      <c r="I18" s="256"/>
      <c r="J18" s="138" t="s">
        <v>21</v>
      </c>
      <c r="K18" s="253"/>
      <c r="L18" s="582"/>
      <c r="M18" s="585"/>
      <c r="N18" s="584"/>
      <c r="O18" s="136"/>
      <c r="P18" s="138" t="s">
        <v>20</v>
      </c>
    </row>
    <row r="19" spans="2:16" s="270" customFormat="1" ht="18" customHeight="1" x14ac:dyDescent="0.2">
      <c r="B19" s="254" t="s">
        <v>84</v>
      </c>
      <c r="C19" s="482" t="str">
        <f>IF(Start!D21="","",Start!D21)</f>
        <v/>
      </c>
      <c r="D19" s="88" t="str">
        <f>IF(Start!E21="","",Start!E21)</f>
        <v/>
      </c>
      <c r="E19" s="236" t="str">
        <f>IF(Start!F21="","",Start!F21)</f>
        <v/>
      </c>
      <c r="F19" s="586"/>
      <c r="G19" s="587"/>
      <c r="H19" s="588"/>
      <c r="I19" s="254"/>
      <c r="J19" s="134" t="s">
        <v>20</v>
      </c>
      <c r="K19" s="255"/>
      <c r="L19" s="586"/>
      <c r="M19" s="589"/>
      <c r="N19" s="588"/>
      <c r="O19" s="133"/>
      <c r="P19" s="134" t="s">
        <v>21</v>
      </c>
    </row>
    <row r="20" spans="2:16" ht="18" customHeight="1" x14ac:dyDescent="0.2">
      <c r="B20" s="254" t="s">
        <v>85</v>
      </c>
      <c r="C20" s="482" t="str">
        <f>IF(Start!D22="","",Start!D22)</f>
        <v/>
      </c>
      <c r="D20" s="88" t="str">
        <f>IF(Start!E22="","",Start!E22)</f>
        <v/>
      </c>
      <c r="E20" s="236" t="str">
        <f>IF(Start!F22="","",Start!F22)</f>
        <v/>
      </c>
      <c r="F20" s="586"/>
      <c r="G20" s="587"/>
      <c r="H20" s="588"/>
      <c r="I20" s="254"/>
      <c r="J20" s="134" t="s">
        <v>21</v>
      </c>
      <c r="K20" s="255"/>
      <c r="L20" s="586"/>
      <c r="M20" s="589"/>
      <c r="N20" s="588"/>
      <c r="O20" s="133"/>
      <c r="P20" s="134" t="s">
        <v>20</v>
      </c>
    </row>
    <row r="21" spans="2:16" ht="18" customHeight="1" x14ac:dyDescent="0.2">
      <c r="B21" s="256" t="s">
        <v>86</v>
      </c>
      <c r="C21" s="481" t="str">
        <f>IF(Start!D23="","",Start!D23)</f>
        <v/>
      </c>
      <c r="D21" s="78" t="str">
        <f>IF(Start!E23="","",Start!E23)</f>
        <v/>
      </c>
      <c r="E21" s="237" t="str">
        <f>IF(Start!F23="","",Start!F23)</f>
        <v/>
      </c>
      <c r="F21" s="582"/>
      <c r="G21" s="583"/>
      <c r="H21" s="584"/>
      <c r="I21" s="256"/>
      <c r="J21" s="138" t="s">
        <v>20</v>
      </c>
      <c r="K21" s="253"/>
      <c r="L21" s="582"/>
      <c r="M21" s="585"/>
      <c r="N21" s="584"/>
      <c r="O21" s="136"/>
      <c r="P21" s="138" t="s">
        <v>21</v>
      </c>
    </row>
    <row r="22" spans="2:16" ht="18" customHeight="1" x14ac:dyDescent="0.2">
      <c r="B22" s="256" t="s">
        <v>87</v>
      </c>
      <c r="C22" s="481" t="str">
        <f>IF(Start!D24="","",Start!D24)</f>
        <v/>
      </c>
      <c r="D22" s="78" t="str">
        <f>IF(Start!E24="","",Start!E24)</f>
        <v/>
      </c>
      <c r="E22" s="237" t="str">
        <f>IF(Start!F24="","",Start!F24)</f>
        <v/>
      </c>
      <c r="F22" s="582"/>
      <c r="G22" s="583"/>
      <c r="H22" s="584"/>
      <c r="I22" s="256"/>
      <c r="J22" s="138" t="s">
        <v>21</v>
      </c>
      <c r="K22" s="253"/>
      <c r="L22" s="582"/>
      <c r="M22" s="585"/>
      <c r="N22" s="584"/>
      <c r="O22" s="136"/>
      <c r="P22" s="138" t="s">
        <v>20</v>
      </c>
    </row>
    <row r="23" spans="2:16" ht="18" customHeight="1" x14ac:dyDescent="0.2">
      <c r="B23" s="254" t="s">
        <v>88</v>
      </c>
      <c r="C23" s="482" t="str">
        <f>IF(Start!D25="","",Start!D25)</f>
        <v/>
      </c>
      <c r="D23" s="88" t="str">
        <f>IF(Start!E25="","",Start!E25)</f>
        <v/>
      </c>
      <c r="E23" s="236" t="str">
        <f>IF(Start!F25="","",Start!F25)</f>
        <v/>
      </c>
      <c r="F23" s="586"/>
      <c r="G23" s="587"/>
      <c r="H23" s="588"/>
      <c r="I23" s="254"/>
      <c r="J23" s="134" t="s">
        <v>20</v>
      </c>
      <c r="K23" s="255"/>
      <c r="L23" s="586"/>
      <c r="M23" s="589"/>
      <c r="N23" s="588"/>
      <c r="O23" s="133"/>
      <c r="P23" s="134" t="s">
        <v>21</v>
      </c>
    </row>
    <row r="24" spans="2:16" ht="18" customHeight="1" x14ac:dyDescent="0.2">
      <c r="B24" s="254" t="s">
        <v>89</v>
      </c>
      <c r="C24" s="482" t="str">
        <f>IF(Start!D26="","",Start!D26)</f>
        <v/>
      </c>
      <c r="D24" s="88" t="str">
        <f>IF(Start!E26="","",Start!E26)</f>
        <v/>
      </c>
      <c r="E24" s="236" t="str">
        <f>IF(Start!F26="","",Start!F26)</f>
        <v/>
      </c>
      <c r="F24" s="586"/>
      <c r="G24" s="587"/>
      <c r="H24" s="588"/>
      <c r="I24" s="254"/>
      <c r="J24" s="134" t="s">
        <v>21</v>
      </c>
      <c r="K24" s="255"/>
      <c r="L24" s="586"/>
      <c r="M24" s="589"/>
      <c r="N24" s="588"/>
      <c r="O24" s="133"/>
      <c r="P24" s="134" t="s">
        <v>20</v>
      </c>
    </row>
    <row r="25" spans="2:16" ht="18" customHeight="1" x14ac:dyDescent="0.2">
      <c r="B25" s="256" t="s">
        <v>90</v>
      </c>
      <c r="C25" s="481" t="str">
        <f>IF(Start!D27="","",Start!D27)</f>
        <v/>
      </c>
      <c r="D25" s="78" t="str">
        <f>IF(Start!E27="","",Start!E27)</f>
        <v/>
      </c>
      <c r="E25" s="237" t="str">
        <f>IF(Start!F27="","",Start!F27)</f>
        <v/>
      </c>
      <c r="F25" s="582"/>
      <c r="G25" s="583"/>
      <c r="H25" s="584"/>
      <c r="I25" s="256"/>
      <c r="J25" s="138" t="s">
        <v>20</v>
      </c>
      <c r="K25" s="253"/>
      <c r="L25" s="582"/>
      <c r="M25" s="585"/>
      <c r="N25" s="584"/>
      <c r="O25" s="136"/>
      <c r="P25" s="138" t="s">
        <v>21</v>
      </c>
    </row>
    <row r="26" spans="2:16" ht="18" customHeight="1" x14ac:dyDescent="0.2">
      <c r="B26" s="256" t="s">
        <v>91</v>
      </c>
      <c r="C26" s="481" t="str">
        <f>IF(Start!D28="","",Start!D28)</f>
        <v/>
      </c>
      <c r="D26" s="78" t="str">
        <f>IF(Start!E28="","",Start!E28)</f>
        <v/>
      </c>
      <c r="E26" s="237" t="str">
        <f>IF(Start!F28="","",Start!F28)</f>
        <v/>
      </c>
      <c r="F26" s="582"/>
      <c r="G26" s="583"/>
      <c r="H26" s="584"/>
      <c r="I26" s="256"/>
      <c r="J26" s="138" t="s">
        <v>21</v>
      </c>
      <c r="K26" s="253"/>
      <c r="L26" s="582"/>
      <c r="M26" s="585"/>
      <c r="N26" s="584"/>
      <c r="O26" s="136"/>
      <c r="P26" s="138" t="s">
        <v>20</v>
      </c>
    </row>
    <row r="27" spans="2:16" ht="18" customHeight="1" x14ac:dyDescent="0.2">
      <c r="B27" s="254" t="s">
        <v>92</v>
      </c>
      <c r="C27" s="482" t="str">
        <f>IF(Start!D29="","",Start!D29)</f>
        <v/>
      </c>
      <c r="D27" s="88" t="str">
        <f>IF(Start!E29="","",Start!E29)</f>
        <v/>
      </c>
      <c r="E27" s="236" t="str">
        <f>IF(Start!F29="","",Start!F29)</f>
        <v/>
      </c>
      <c r="F27" s="586"/>
      <c r="G27" s="587"/>
      <c r="H27" s="588"/>
      <c r="I27" s="254"/>
      <c r="J27" s="134" t="s">
        <v>20</v>
      </c>
      <c r="K27" s="255"/>
      <c r="L27" s="586"/>
      <c r="M27" s="589"/>
      <c r="N27" s="588"/>
      <c r="O27" s="133"/>
      <c r="P27" s="134" t="s">
        <v>21</v>
      </c>
    </row>
    <row r="28" spans="2:16" ht="18" customHeight="1" x14ac:dyDescent="0.2">
      <c r="B28" s="254" t="s">
        <v>93</v>
      </c>
      <c r="C28" s="482" t="str">
        <f>IF(Start!D30="","",Start!D30)</f>
        <v/>
      </c>
      <c r="D28" s="88" t="str">
        <f>IF(Start!E30="","",Start!E30)</f>
        <v/>
      </c>
      <c r="E28" s="236" t="str">
        <f>IF(Start!F30="","",Start!F30)</f>
        <v/>
      </c>
      <c r="F28" s="586"/>
      <c r="G28" s="587"/>
      <c r="H28" s="588"/>
      <c r="I28" s="254"/>
      <c r="J28" s="134" t="s">
        <v>21</v>
      </c>
      <c r="K28" s="255"/>
      <c r="L28" s="586"/>
      <c r="M28" s="589"/>
      <c r="N28" s="588"/>
      <c r="O28" s="133"/>
      <c r="P28" s="134" t="s">
        <v>20</v>
      </c>
    </row>
    <row r="29" spans="2:16" s="270" customFormat="1" ht="18" customHeight="1" x14ac:dyDescent="0.2">
      <c r="B29" s="256" t="s">
        <v>94</v>
      </c>
      <c r="C29" s="481" t="str">
        <f>IF(Start!D31="","",Start!D31)</f>
        <v/>
      </c>
      <c r="D29" s="78" t="str">
        <f>IF(Start!E31="","",Start!E31)</f>
        <v/>
      </c>
      <c r="E29" s="237" t="str">
        <f>IF(Start!F31="","",Start!F31)</f>
        <v/>
      </c>
      <c r="F29" s="582"/>
      <c r="G29" s="583"/>
      <c r="H29" s="584"/>
      <c r="I29" s="252"/>
      <c r="J29" s="137" t="s">
        <v>20</v>
      </c>
      <c r="K29" s="253"/>
      <c r="L29" s="582"/>
      <c r="M29" s="585"/>
      <c r="N29" s="584"/>
      <c r="O29" s="136"/>
      <c r="P29" s="138" t="s">
        <v>21</v>
      </c>
    </row>
    <row r="30" spans="2:16" s="270" customFormat="1" ht="18" customHeight="1" x14ac:dyDescent="0.2">
      <c r="B30" s="256" t="s">
        <v>123</v>
      </c>
      <c r="C30" s="481" t="str">
        <f>IF(Start!D32="","",Start!D32)</f>
        <v/>
      </c>
      <c r="D30" s="78" t="str">
        <f>IF(Start!E32="","",Start!E32)</f>
        <v/>
      </c>
      <c r="E30" s="237" t="str">
        <f>IF(Start!F32="","",Start!F32)</f>
        <v/>
      </c>
      <c r="F30" s="582"/>
      <c r="G30" s="583"/>
      <c r="H30" s="584"/>
      <c r="I30" s="256"/>
      <c r="J30" s="138" t="s">
        <v>21</v>
      </c>
      <c r="K30" s="253"/>
      <c r="L30" s="582"/>
      <c r="M30" s="585"/>
      <c r="N30" s="584"/>
      <c r="O30" s="136"/>
      <c r="P30" s="138" t="s">
        <v>20</v>
      </c>
    </row>
    <row r="31" spans="2:16" s="270" customFormat="1" ht="18" customHeight="1" x14ac:dyDescent="0.2">
      <c r="B31" s="254" t="s">
        <v>124</v>
      </c>
      <c r="C31" s="482" t="str">
        <f>IF(Start!D33="","",Start!D33)</f>
        <v/>
      </c>
      <c r="D31" s="88" t="str">
        <f>IF(Start!E33="","",Start!E33)</f>
        <v/>
      </c>
      <c r="E31" s="236" t="str">
        <f>IF(Start!F33="","",Start!F33)</f>
        <v/>
      </c>
      <c r="F31" s="586"/>
      <c r="G31" s="587"/>
      <c r="H31" s="588"/>
      <c r="I31" s="572"/>
      <c r="J31" s="479" t="s">
        <v>20</v>
      </c>
      <c r="K31" s="255"/>
      <c r="L31" s="586"/>
      <c r="M31" s="589"/>
      <c r="N31" s="588"/>
      <c r="O31" s="133"/>
      <c r="P31" s="134" t="s">
        <v>21</v>
      </c>
    </row>
    <row r="32" spans="2:16" s="270" customFormat="1" ht="18" customHeight="1" x14ac:dyDescent="0.2">
      <c r="B32" s="254" t="s">
        <v>125</v>
      </c>
      <c r="C32" s="482" t="str">
        <f>IF(Start!D34="","",Start!D34)</f>
        <v/>
      </c>
      <c r="D32" s="88" t="str">
        <f>IF(Start!E34="","",Start!E34)</f>
        <v/>
      </c>
      <c r="E32" s="236" t="str">
        <f>IF(Start!F34="","",Start!F34)</f>
        <v/>
      </c>
      <c r="F32" s="586"/>
      <c r="G32" s="587"/>
      <c r="H32" s="588"/>
      <c r="I32" s="254"/>
      <c r="J32" s="134" t="s">
        <v>21</v>
      </c>
      <c r="K32" s="255"/>
      <c r="L32" s="586"/>
      <c r="M32" s="589"/>
      <c r="N32" s="588"/>
      <c r="O32" s="133"/>
      <c r="P32" s="134" t="s">
        <v>20</v>
      </c>
    </row>
    <row r="33" spans="2:16" ht="18" customHeight="1" x14ac:dyDescent="0.2">
      <c r="B33" s="256" t="s">
        <v>126</v>
      </c>
      <c r="C33" s="481" t="str">
        <f>IF(Start!D35="","",Start!D35)</f>
        <v/>
      </c>
      <c r="D33" s="78" t="str">
        <f>IF(Start!E35="","",Start!E35)</f>
        <v/>
      </c>
      <c r="E33" s="237" t="str">
        <f>IF(Start!F35="","",Start!F35)</f>
        <v/>
      </c>
      <c r="F33" s="582"/>
      <c r="G33" s="583"/>
      <c r="H33" s="584"/>
      <c r="I33" s="256"/>
      <c r="J33" s="138" t="s">
        <v>20</v>
      </c>
      <c r="K33" s="253"/>
      <c r="L33" s="582"/>
      <c r="M33" s="585"/>
      <c r="N33" s="584"/>
      <c r="O33" s="136"/>
      <c r="P33" s="138" t="s">
        <v>21</v>
      </c>
    </row>
    <row r="34" spans="2:16" s="270" customFormat="1" ht="18" customHeight="1" x14ac:dyDescent="0.2">
      <c r="B34" s="256" t="s">
        <v>127</v>
      </c>
      <c r="C34" s="481" t="str">
        <f>IF(Start!D36="","",Start!D36)</f>
        <v/>
      </c>
      <c r="D34" s="78" t="str">
        <f>IF(Start!E36="","",Start!E36)</f>
        <v/>
      </c>
      <c r="E34" s="237" t="str">
        <f>IF(Start!F36="","",Start!F36)</f>
        <v/>
      </c>
      <c r="F34" s="582"/>
      <c r="G34" s="583"/>
      <c r="H34" s="584"/>
      <c r="I34" s="256"/>
      <c r="J34" s="137" t="s">
        <v>21</v>
      </c>
      <c r="K34" s="253"/>
      <c r="L34" s="582"/>
      <c r="M34" s="585"/>
      <c r="N34" s="584"/>
      <c r="O34" s="136"/>
      <c r="P34" s="138" t="s">
        <v>20</v>
      </c>
    </row>
    <row r="35" spans="2:16" s="270" customFormat="1" ht="18" customHeight="1" x14ac:dyDescent="0.2">
      <c r="B35" s="254" t="s">
        <v>128</v>
      </c>
      <c r="C35" s="482" t="str">
        <f>IF(Start!D37="","",Start!D37)</f>
        <v/>
      </c>
      <c r="D35" s="88" t="str">
        <f>IF(Start!E37="","",Start!E37)</f>
        <v/>
      </c>
      <c r="E35" s="236" t="str">
        <f>IF(Start!F37="","",Start!F37)</f>
        <v/>
      </c>
      <c r="F35" s="586"/>
      <c r="G35" s="587"/>
      <c r="H35" s="588"/>
      <c r="I35" s="254"/>
      <c r="J35" s="479" t="s">
        <v>20</v>
      </c>
      <c r="K35" s="255"/>
      <c r="L35" s="586"/>
      <c r="M35" s="589"/>
      <c r="N35" s="588"/>
      <c r="O35" s="133"/>
      <c r="P35" s="134" t="s">
        <v>21</v>
      </c>
    </row>
    <row r="36" spans="2:16" ht="18" customHeight="1" x14ac:dyDescent="0.2">
      <c r="B36" s="254" t="s">
        <v>129</v>
      </c>
      <c r="C36" s="482" t="str">
        <f>IF(Start!D38="","",Start!D38)</f>
        <v/>
      </c>
      <c r="D36" s="88" t="str">
        <f>IF(Start!E38="","",Start!E38)</f>
        <v/>
      </c>
      <c r="E36" s="236" t="str">
        <f>IF(Start!F38="","",Start!F38)</f>
        <v/>
      </c>
      <c r="F36" s="586"/>
      <c r="G36" s="587"/>
      <c r="H36" s="588"/>
      <c r="I36" s="254"/>
      <c r="J36" s="134" t="s">
        <v>21</v>
      </c>
      <c r="K36" s="255"/>
      <c r="L36" s="586"/>
      <c r="M36" s="589"/>
      <c r="N36" s="588"/>
      <c r="O36" s="133"/>
      <c r="P36" s="134" t="s">
        <v>20</v>
      </c>
    </row>
    <row r="37" spans="2:16" s="270" customFormat="1" ht="18" customHeight="1" x14ac:dyDescent="0.2">
      <c r="B37" s="256" t="s">
        <v>130</v>
      </c>
      <c r="C37" s="481" t="str">
        <f>IF(Start!D39="","",Start!D39)</f>
        <v/>
      </c>
      <c r="D37" s="78" t="str">
        <f>IF(Start!E39="","",Start!E39)</f>
        <v/>
      </c>
      <c r="E37" s="237" t="str">
        <f>IF(Start!F39="","",Start!F39)</f>
        <v/>
      </c>
      <c r="F37" s="582"/>
      <c r="G37" s="583"/>
      <c r="H37" s="584"/>
      <c r="I37" s="256"/>
      <c r="J37" s="138" t="s">
        <v>20</v>
      </c>
      <c r="K37" s="253"/>
      <c r="L37" s="582"/>
      <c r="M37" s="585"/>
      <c r="N37" s="584"/>
      <c r="O37" s="136"/>
      <c r="P37" s="138" t="s">
        <v>21</v>
      </c>
    </row>
    <row r="38" spans="2:16" s="270" customFormat="1" ht="18" customHeight="1" x14ac:dyDescent="0.2">
      <c r="B38" s="256" t="s">
        <v>131</v>
      </c>
      <c r="C38" s="481" t="str">
        <f>IF(Start!D40="","",Start!D40)</f>
        <v/>
      </c>
      <c r="D38" s="78" t="str">
        <f>IF(Start!E40="","",Start!E40)</f>
        <v/>
      </c>
      <c r="E38" s="237" t="str">
        <f>IF(Start!F40="","",Start!F40)</f>
        <v/>
      </c>
      <c r="F38" s="582"/>
      <c r="G38" s="583"/>
      <c r="H38" s="584"/>
      <c r="I38" s="256"/>
      <c r="J38" s="138" t="s">
        <v>21</v>
      </c>
      <c r="K38" s="253"/>
      <c r="L38" s="582"/>
      <c r="M38" s="585"/>
      <c r="N38" s="584"/>
      <c r="O38" s="136"/>
      <c r="P38" s="138" t="s">
        <v>20</v>
      </c>
    </row>
    <row r="39" spans="2:16" ht="18" customHeight="1" x14ac:dyDescent="0.2">
      <c r="B39" s="254" t="s">
        <v>132</v>
      </c>
      <c r="C39" s="482" t="str">
        <f>IF(Start!D41="","",Start!D41)</f>
        <v/>
      </c>
      <c r="D39" s="88" t="str">
        <f>IF(Start!E41="","",Start!E41)</f>
        <v/>
      </c>
      <c r="E39" s="236" t="str">
        <f>IF(Start!F41="","",Start!F41)</f>
        <v/>
      </c>
      <c r="F39" s="586"/>
      <c r="G39" s="587"/>
      <c r="H39" s="588"/>
      <c r="I39" s="254"/>
      <c r="J39" s="134" t="s">
        <v>20</v>
      </c>
      <c r="K39" s="255"/>
      <c r="L39" s="586"/>
      <c r="M39" s="589"/>
      <c r="N39" s="588"/>
      <c r="O39" s="133"/>
      <c r="P39" s="134" t="s">
        <v>21</v>
      </c>
    </row>
    <row r="40" spans="2:16" s="270" customFormat="1" ht="18" customHeight="1" x14ac:dyDescent="0.2">
      <c r="B40" s="254" t="s">
        <v>133</v>
      </c>
      <c r="C40" s="482" t="str">
        <f>IF(Start!D42="","",Start!D42)</f>
        <v/>
      </c>
      <c r="D40" s="88" t="str">
        <f>IF(Start!E42="","",Start!E42)</f>
        <v/>
      </c>
      <c r="E40" s="236" t="str">
        <f>IF(Start!F42="","",Start!F42)</f>
        <v/>
      </c>
      <c r="F40" s="586"/>
      <c r="G40" s="587"/>
      <c r="H40" s="588"/>
      <c r="I40" s="254"/>
      <c r="J40" s="134" t="s">
        <v>21</v>
      </c>
      <c r="K40" s="255"/>
      <c r="L40" s="586"/>
      <c r="M40" s="589"/>
      <c r="N40" s="588"/>
      <c r="O40" s="133"/>
      <c r="P40" s="134" t="s">
        <v>20</v>
      </c>
    </row>
    <row r="41" spans="2:16" s="270" customFormat="1" ht="18" customHeight="1" x14ac:dyDescent="0.2">
      <c r="B41" s="256" t="s">
        <v>134</v>
      </c>
      <c r="C41" s="481" t="str">
        <f>IF(Start!D43="","",Start!D43)</f>
        <v/>
      </c>
      <c r="D41" s="78" t="str">
        <f>IF(Start!E43="","",Start!E43)</f>
        <v/>
      </c>
      <c r="E41" s="237" t="str">
        <f>IF(Start!F43="","",Start!F43)</f>
        <v/>
      </c>
      <c r="F41" s="582"/>
      <c r="G41" s="583"/>
      <c r="H41" s="584"/>
      <c r="I41" s="256"/>
      <c r="J41" s="138" t="s">
        <v>20</v>
      </c>
      <c r="K41" s="253"/>
      <c r="L41" s="582"/>
      <c r="M41" s="585"/>
      <c r="N41" s="584"/>
      <c r="O41" s="136"/>
      <c r="P41" s="138" t="s">
        <v>21</v>
      </c>
    </row>
    <row r="42" spans="2:16" ht="18" customHeight="1" x14ac:dyDescent="0.2">
      <c r="B42" s="256" t="s">
        <v>135</v>
      </c>
      <c r="C42" s="481" t="str">
        <f>IF(Start!D44="","",Start!D44)</f>
        <v/>
      </c>
      <c r="D42" s="78" t="str">
        <f>IF(Start!E44="","",Start!E44)</f>
        <v/>
      </c>
      <c r="E42" s="237" t="str">
        <f>IF(Start!F44="","",Start!F44)</f>
        <v/>
      </c>
      <c r="F42" s="582"/>
      <c r="G42" s="583"/>
      <c r="H42" s="584"/>
      <c r="I42" s="256"/>
      <c r="J42" s="138" t="s">
        <v>21</v>
      </c>
      <c r="K42" s="253"/>
      <c r="L42" s="582"/>
      <c r="M42" s="585"/>
      <c r="N42" s="584"/>
      <c r="O42" s="136"/>
      <c r="P42" s="138" t="s">
        <v>20</v>
      </c>
    </row>
    <row r="43" spans="2:16" s="270" customFormat="1" ht="18" customHeight="1" x14ac:dyDescent="0.2">
      <c r="B43" s="254" t="s">
        <v>136</v>
      </c>
      <c r="C43" s="482" t="str">
        <f>IF(Start!D45="","",Start!D45)</f>
        <v/>
      </c>
      <c r="D43" s="88" t="str">
        <f>IF(Start!E45="","",Start!E45)</f>
        <v/>
      </c>
      <c r="E43" s="236" t="str">
        <f>IF(Start!F45="","",Start!F45)</f>
        <v/>
      </c>
      <c r="F43" s="586"/>
      <c r="G43" s="587"/>
      <c r="H43" s="588"/>
      <c r="I43" s="254"/>
      <c r="J43" s="134" t="s">
        <v>20</v>
      </c>
      <c r="K43" s="255"/>
      <c r="L43" s="586"/>
      <c r="M43" s="589"/>
      <c r="N43" s="588"/>
      <c r="O43" s="133"/>
      <c r="P43" s="134" t="s">
        <v>21</v>
      </c>
    </row>
    <row r="44" spans="2:16" s="270" customFormat="1" ht="18" customHeight="1" x14ac:dyDescent="0.2">
      <c r="B44" s="254" t="s">
        <v>137</v>
      </c>
      <c r="C44" s="482" t="str">
        <f>IF(Start!D46="","",Start!D46)</f>
        <v/>
      </c>
      <c r="D44" s="88" t="str">
        <f>IF(Start!E46="","",Start!E46)</f>
        <v/>
      </c>
      <c r="E44" s="236" t="str">
        <f>IF(Start!F46="","",Start!F46)</f>
        <v/>
      </c>
      <c r="F44" s="586"/>
      <c r="G44" s="587"/>
      <c r="H44" s="588"/>
      <c r="I44" s="254"/>
      <c r="J44" s="134" t="s">
        <v>21</v>
      </c>
      <c r="K44" s="255"/>
      <c r="L44" s="586"/>
      <c r="M44" s="589"/>
      <c r="N44" s="588"/>
      <c r="O44" s="133"/>
      <c r="P44" s="134" t="s">
        <v>20</v>
      </c>
    </row>
    <row r="45" spans="2:16" ht="18" customHeight="1" x14ac:dyDescent="0.2">
      <c r="B45" s="256" t="s">
        <v>138</v>
      </c>
      <c r="C45" s="481" t="str">
        <f>IF(Start!D47="","",Start!D47)</f>
        <v/>
      </c>
      <c r="D45" s="78" t="str">
        <f>IF(Start!E47="","",Start!E47)</f>
        <v/>
      </c>
      <c r="E45" s="237" t="str">
        <f>IF(Start!F47="","",Start!F47)</f>
        <v/>
      </c>
      <c r="F45" s="582"/>
      <c r="G45" s="583"/>
      <c r="H45" s="584"/>
      <c r="I45" s="256"/>
      <c r="J45" s="138" t="s">
        <v>20</v>
      </c>
      <c r="K45" s="253"/>
      <c r="L45" s="582"/>
      <c r="M45" s="585"/>
      <c r="N45" s="584"/>
      <c r="O45" s="136"/>
      <c r="P45" s="138" t="s">
        <v>21</v>
      </c>
    </row>
    <row r="46" spans="2:16" ht="18" customHeight="1" x14ac:dyDescent="0.2">
      <c r="B46" s="256" t="s">
        <v>139</v>
      </c>
      <c r="C46" s="481" t="str">
        <f>IF(Start!D48="","",Start!D48)</f>
        <v/>
      </c>
      <c r="D46" s="78" t="str">
        <f>IF(Start!E48="","",Start!E48)</f>
        <v/>
      </c>
      <c r="E46" s="237" t="str">
        <f>IF(Start!F48="","",Start!F48)</f>
        <v/>
      </c>
      <c r="F46" s="582"/>
      <c r="G46" s="583"/>
      <c r="H46" s="584"/>
      <c r="I46" s="256"/>
      <c r="J46" s="138" t="s">
        <v>21</v>
      </c>
      <c r="K46" s="253"/>
      <c r="L46" s="582"/>
      <c r="M46" s="585"/>
      <c r="N46" s="584"/>
      <c r="O46" s="136"/>
      <c r="P46" s="138" t="s">
        <v>20</v>
      </c>
    </row>
    <row r="47" spans="2:16" ht="18" customHeight="1" x14ac:dyDescent="0.2">
      <c r="B47" s="254" t="s">
        <v>140</v>
      </c>
      <c r="C47" s="482" t="str">
        <f>IF(Start!D49="","",Start!D49)</f>
        <v/>
      </c>
      <c r="D47" s="88" t="str">
        <f>IF(Start!E49="","",Start!E49)</f>
        <v/>
      </c>
      <c r="E47" s="236" t="str">
        <f>IF(Start!F49="","",Start!F49)</f>
        <v/>
      </c>
      <c r="F47" s="586"/>
      <c r="G47" s="587"/>
      <c r="H47" s="588"/>
      <c r="I47" s="254"/>
      <c r="J47" s="134" t="s">
        <v>20</v>
      </c>
      <c r="K47" s="255"/>
      <c r="L47" s="586"/>
      <c r="M47" s="589"/>
      <c r="N47" s="588"/>
      <c r="O47" s="133"/>
      <c r="P47" s="134" t="s">
        <v>21</v>
      </c>
    </row>
    <row r="48" spans="2:16" ht="18" customHeight="1" x14ac:dyDescent="0.2">
      <c r="B48" s="254" t="s">
        <v>141</v>
      </c>
      <c r="C48" s="482" t="str">
        <f>IF(Start!D50="","",Start!D50)</f>
        <v/>
      </c>
      <c r="D48" s="88" t="str">
        <f>IF(Start!E50="","",Start!E50)</f>
        <v/>
      </c>
      <c r="E48" s="236" t="str">
        <f>IF(Start!F50="","",Start!F50)</f>
        <v/>
      </c>
      <c r="F48" s="586"/>
      <c r="G48" s="587"/>
      <c r="H48" s="588"/>
      <c r="I48" s="254"/>
      <c r="J48" s="134" t="s">
        <v>21</v>
      </c>
      <c r="K48" s="255"/>
      <c r="L48" s="586"/>
      <c r="M48" s="589"/>
      <c r="N48" s="588"/>
      <c r="O48" s="133"/>
      <c r="P48" s="134" t="s">
        <v>20</v>
      </c>
    </row>
    <row r="49" spans="2:16" ht="18" customHeight="1" x14ac:dyDescent="0.2">
      <c r="B49" s="256" t="s">
        <v>142</v>
      </c>
      <c r="C49" s="481" t="str">
        <f>IF(Start!D51="","",Start!D51)</f>
        <v/>
      </c>
      <c r="D49" s="78" t="str">
        <f>IF(Start!E51="","",Start!E51)</f>
        <v/>
      </c>
      <c r="E49" s="237" t="str">
        <f>IF(Start!F51="","",Start!F51)</f>
        <v/>
      </c>
      <c r="F49" s="582"/>
      <c r="G49" s="583"/>
      <c r="H49" s="584"/>
      <c r="I49" s="256"/>
      <c r="J49" s="138" t="s">
        <v>20</v>
      </c>
      <c r="K49" s="253"/>
      <c r="L49" s="582"/>
      <c r="M49" s="585"/>
      <c r="N49" s="584"/>
      <c r="O49" s="136"/>
      <c r="P49" s="138" t="s">
        <v>21</v>
      </c>
    </row>
    <row r="50" spans="2:16" ht="18" customHeight="1" x14ac:dyDescent="0.2">
      <c r="B50" s="256" t="s">
        <v>143</v>
      </c>
      <c r="C50" s="481" t="str">
        <f>IF(Start!D52="","",Start!D52)</f>
        <v/>
      </c>
      <c r="D50" s="78" t="str">
        <f>IF(Start!E52="","",Start!E52)</f>
        <v/>
      </c>
      <c r="E50" s="237" t="str">
        <f>IF(Start!F52="","",Start!F52)</f>
        <v/>
      </c>
      <c r="F50" s="582"/>
      <c r="G50" s="583"/>
      <c r="H50" s="584"/>
      <c r="I50" s="256"/>
      <c r="J50" s="138" t="s">
        <v>21</v>
      </c>
      <c r="K50" s="253"/>
      <c r="L50" s="582"/>
      <c r="M50" s="585"/>
      <c r="N50" s="584"/>
      <c r="O50" s="136"/>
      <c r="P50" s="138" t="s">
        <v>20</v>
      </c>
    </row>
    <row r="51" spans="2:16" ht="18" customHeight="1" x14ac:dyDescent="0.2">
      <c r="B51" s="254" t="s">
        <v>144</v>
      </c>
      <c r="C51" s="482" t="str">
        <f>IF(Start!D53="","",Start!D53)</f>
        <v/>
      </c>
      <c r="D51" s="88" t="str">
        <f>IF(Start!E53="","",Start!E53)</f>
        <v/>
      </c>
      <c r="E51" s="236" t="str">
        <f>IF(Start!F53="","",Start!F53)</f>
        <v/>
      </c>
      <c r="F51" s="586"/>
      <c r="G51" s="587"/>
      <c r="H51" s="588"/>
      <c r="I51" s="254"/>
      <c r="J51" s="134" t="s">
        <v>20</v>
      </c>
      <c r="K51" s="255"/>
      <c r="L51" s="586"/>
      <c r="M51" s="589"/>
      <c r="N51" s="588"/>
      <c r="O51" s="133"/>
      <c r="P51" s="134" t="s">
        <v>21</v>
      </c>
    </row>
    <row r="52" spans="2:16" ht="18" customHeight="1" x14ac:dyDescent="0.2">
      <c r="B52" s="254" t="s">
        <v>145</v>
      </c>
      <c r="C52" s="482" t="str">
        <f>IF(Start!D54="","",Start!D54)</f>
        <v/>
      </c>
      <c r="D52" s="88" t="str">
        <f>IF(Start!E54="","",Start!E54)</f>
        <v/>
      </c>
      <c r="E52" s="236" t="str">
        <f>IF(Start!F54="","",Start!F54)</f>
        <v/>
      </c>
      <c r="F52" s="586"/>
      <c r="G52" s="587"/>
      <c r="H52" s="588"/>
      <c r="I52" s="254"/>
      <c r="J52" s="134" t="s">
        <v>21</v>
      </c>
      <c r="K52" s="255"/>
      <c r="L52" s="586"/>
      <c r="M52" s="589"/>
      <c r="N52" s="588"/>
      <c r="O52" s="133"/>
      <c r="P52" s="134" t="s">
        <v>20</v>
      </c>
    </row>
    <row r="53" spans="2:16" ht="18" customHeight="1" x14ac:dyDescent="0.2">
      <c r="B53" s="256" t="s">
        <v>146</v>
      </c>
      <c r="C53" s="481" t="str">
        <f>IF(Start!D55="","",Start!D55)</f>
        <v/>
      </c>
      <c r="D53" s="78" t="str">
        <f>IF(Start!E55="","",Start!E55)</f>
        <v/>
      </c>
      <c r="E53" s="237" t="str">
        <f>IF(Start!F55="","",Start!F55)</f>
        <v/>
      </c>
      <c r="F53" s="582"/>
      <c r="G53" s="583"/>
      <c r="H53" s="584"/>
      <c r="I53" s="256"/>
      <c r="J53" s="138" t="s">
        <v>20</v>
      </c>
      <c r="K53" s="253"/>
      <c r="L53" s="582"/>
      <c r="M53" s="585"/>
      <c r="N53" s="584"/>
      <c r="O53" s="136"/>
      <c r="P53" s="138" t="s">
        <v>21</v>
      </c>
    </row>
    <row r="54" spans="2:16" ht="18" customHeight="1" thickBot="1" x14ac:dyDescent="0.25">
      <c r="B54" s="257" t="s">
        <v>147</v>
      </c>
      <c r="C54" s="484" t="str">
        <f>IF(Start!D56="","",Start!D56)</f>
        <v/>
      </c>
      <c r="D54" s="232" t="str">
        <f>IF(Start!E56="","",Start!E56)</f>
        <v/>
      </c>
      <c r="E54" s="478" t="str">
        <f>IF(Start!F56="","",Start!F56)</f>
        <v/>
      </c>
      <c r="F54" s="590"/>
      <c r="G54" s="591"/>
      <c r="H54" s="592"/>
      <c r="I54" s="257"/>
      <c r="J54" s="196" t="s">
        <v>21</v>
      </c>
      <c r="K54" s="258"/>
      <c r="L54" s="590"/>
      <c r="M54" s="593"/>
      <c r="N54" s="592"/>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row r="127" spans="3:4" x14ac:dyDescent="0.2">
      <c r="C127" s="272"/>
      <c r="D127" s="273"/>
    </row>
    <row r="128" spans="3:4" x14ac:dyDescent="0.2">
      <c r="C128" s="272"/>
      <c r="D128" s="273"/>
    </row>
    <row r="129" spans="3:4" x14ac:dyDescent="0.2">
      <c r="C129" s="272"/>
      <c r="D129" s="273"/>
    </row>
    <row r="130" spans="3:4" x14ac:dyDescent="0.2">
      <c r="C130" s="272"/>
      <c r="D130" s="273"/>
    </row>
    <row r="131" spans="3:4" x14ac:dyDescent="0.2">
      <c r="C131" s="272"/>
      <c r="D131" s="273"/>
    </row>
    <row r="132" spans="3:4" x14ac:dyDescent="0.2">
      <c r="C132" s="272"/>
      <c r="D132" s="273"/>
    </row>
    <row r="133" spans="3:4" x14ac:dyDescent="0.2">
      <c r="C133" s="272"/>
      <c r="D133" s="273"/>
    </row>
    <row r="134" spans="3:4" x14ac:dyDescent="0.2">
      <c r="C134" s="272"/>
      <c r="D134" s="273"/>
    </row>
    <row r="135" spans="3:4" x14ac:dyDescent="0.2">
      <c r="C135" s="272"/>
      <c r="D135" s="273"/>
    </row>
    <row r="136" spans="3:4" x14ac:dyDescent="0.2">
      <c r="C136" s="272"/>
      <c r="D136" s="273"/>
    </row>
    <row r="137" spans="3:4" x14ac:dyDescent="0.2">
      <c r="C137" s="272"/>
      <c r="D137" s="273"/>
    </row>
    <row r="138" spans="3:4" x14ac:dyDescent="0.2">
      <c r="C138" s="272"/>
      <c r="D138" s="273"/>
    </row>
    <row r="139" spans="3:4" x14ac:dyDescent="0.2">
      <c r="C139" s="272"/>
      <c r="D139" s="273"/>
    </row>
    <row r="140" spans="3:4" x14ac:dyDescent="0.2">
      <c r="C140" s="272"/>
      <c r="D140" s="273"/>
    </row>
    <row r="141" spans="3:4" x14ac:dyDescent="0.2">
      <c r="C141" s="272"/>
      <c r="D141" s="273"/>
    </row>
    <row r="142" spans="3:4" x14ac:dyDescent="0.2">
      <c r="C142" s="272"/>
      <c r="D142" s="273"/>
    </row>
    <row r="143" spans="3:4" x14ac:dyDescent="0.2">
      <c r="C143" s="272"/>
      <c r="D143" s="273"/>
    </row>
    <row r="144" spans="3:4" x14ac:dyDescent="0.2">
      <c r="C144" s="272"/>
      <c r="D144" s="273"/>
    </row>
    <row r="145" spans="3:4" x14ac:dyDescent="0.2">
      <c r="C145" s="272"/>
      <c r="D145" s="273"/>
    </row>
    <row r="146" spans="3:4" x14ac:dyDescent="0.2">
      <c r="C146" s="272"/>
      <c r="D146" s="273"/>
    </row>
    <row r="147" spans="3:4" x14ac:dyDescent="0.2">
      <c r="C147" s="272"/>
      <c r="D147" s="273"/>
    </row>
    <row r="148" spans="3:4" x14ac:dyDescent="0.2">
      <c r="C148" s="272"/>
      <c r="D148" s="273"/>
    </row>
    <row r="149" spans="3:4" x14ac:dyDescent="0.2">
      <c r="C149" s="272"/>
      <c r="D149" s="273"/>
    </row>
    <row r="150" spans="3:4" x14ac:dyDescent="0.2">
      <c r="C150" s="272"/>
      <c r="D150" s="273"/>
    </row>
    <row r="151" spans="3:4" x14ac:dyDescent="0.2">
      <c r="C151" s="272"/>
      <c r="D151"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
  <dimension ref="B1:AF54"/>
  <sheetViews>
    <sheetView showGridLines="0" showRowColHeaders="0" zoomScaleNormal="100" workbookViewId="0">
      <pane ySplit="4" topLeftCell="A5" activePane="bottomLeft" state="frozen"/>
      <selection activeCell="F4" sqref="F4"/>
      <selection pane="bottomLeft"/>
    </sheetView>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24" width="5.5703125" style="275" hidden="1" customWidth="1"/>
    <col min="25" max="30" width="5.5703125" style="275" customWidth="1"/>
    <col min="31" max="32" width="6.5703125" style="275" customWidth="1"/>
    <col min="33" max="16384" width="5.5703125" style="275"/>
  </cols>
  <sheetData>
    <row r="1" spans="2:25" ht="26.25" x14ac:dyDescent="0.2">
      <c r="B1" s="643" t="s">
        <v>98</v>
      </c>
      <c r="C1" s="643"/>
      <c r="D1" s="643"/>
      <c r="E1" s="643"/>
      <c r="F1" s="643"/>
      <c r="G1" s="643"/>
      <c r="H1" s="643"/>
      <c r="I1" s="643"/>
      <c r="J1" s="643"/>
      <c r="K1" s="643"/>
      <c r="L1" s="643"/>
      <c r="M1" s="643"/>
      <c r="N1" s="643"/>
      <c r="O1" s="643"/>
      <c r="P1" s="643"/>
      <c r="Q1" s="643"/>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Dorky mladší</v>
      </c>
      <c r="G3" s="644" t="s">
        <v>15</v>
      </c>
      <c r="H3" s="645"/>
      <c r="I3" s="645"/>
      <c r="J3" s="646"/>
      <c r="L3" s="644" t="s">
        <v>16</v>
      </c>
      <c r="M3" s="645"/>
      <c r="N3" s="645"/>
      <c r="O3" s="646"/>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Hájková Andrea</v>
      </c>
      <c r="E5" s="233" t="str">
        <f>IF(Start!E7="","",Start!E7)</f>
        <v>Choceň</v>
      </c>
      <c r="F5" s="240" t="str">
        <f>IF(Start!F7="","",Start!F7)</f>
        <v>UO</v>
      </c>
      <c r="G5" s="247">
        <v>20.079999999999998</v>
      </c>
      <c r="H5" s="40"/>
      <c r="I5" s="42"/>
      <c r="J5" s="33">
        <f>IF($D5="","",IF(OR($G5="DNF",$H5="DNF",$I5="DNF",AND($G5="",$H5="",$I5="")),"DNF",IF(OR($G5="NP",$H5="NP",$I5="NP"),"NP",IF(ISERROR(MEDIAN($G5:$I5)),"DNF",IF(OR($G5="X",$H5="X",$I5="X",$G5="",$H5="",$I5="",$G5="x",$H5="x",$I5="x"),MAX($G5:$I5),MEDIAN($G5:$I5))))))</f>
        <v>20.079999999999998</v>
      </c>
      <c r="K5" s="34"/>
      <c r="L5" s="40">
        <v>20.079999999999998</v>
      </c>
      <c r="M5" s="41"/>
      <c r="N5" s="42"/>
      <c r="O5" s="33">
        <f>IF($D5="","",IF(OR($L5="DNF",$M5="DNF",$N5="DNF",AND($L5="",$M5="",$N5="")),"DNF",IF(OR($L5="NP",$M5="NP",$N5="NP"),"NP",IF(ISERROR(MEDIAN($L5:$N5)),"DNF",IF(OR($L5="X",$M5="X",$N5="X",$L5="",$M5="",$N5="",$L5="x",$M5="x",$N5="x"),MAX($L5:$N5),MEDIAN($L5:$N5))))))</f>
        <v>20.079999999999998</v>
      </c>
      <c r="P5" s="285"/>
      <c r="Q5" s="34">
        <f>IF(D5="","",IF(OR(AND(J5="NP",O5="NP"),AND(J5="DNF",O5="DNF")),J5,IF(AND(J5="NP",O5="DNF"),J5,IF(AND(J5="DNF",O5="NP"),O5,MIN(J5,O5)))))</f>
        <v>20.079999999999998</v>
      </c>
      <c r="S5" s="181">
        <f t="shared" ref="S5:S54" si="0">IF(D5="","",IF(OR(Q5="NP",Q5="DNF"),Q5,RANK(Q5,Q$5:Q$54,1)))</f>
        <v>3</v>
      </c>
      <c r="U5" s="181">
        <f t="shared" ref="U5:U54" si="1">IF(D5="","",IF(Q5="NP",MAX(S$5:S$54)+1,IF(Q5="DNF",MAX(S$5:S$54)+COUNTIF(S$5:S$54,"NP")+1,RANK(Q5,Q$5:Q$54,1))))</f>
        <v>3</v>
      </c>
      <c r="W5" s="95">
        <f>IF($D5="",9000,MAX(J5,O5)+(COUNTIF($J5:$J5,"NP")*600)+(COUNTIF($O5:$O5,"NP")*600)+(COUNTIF($J5:$J5,"DNF")*3600)+(COUNTIF($O5:$O5,"DNF")*3600))</f>
        <v>20.079999999999998</v>
      </c>
      <c r="X5" s="286"/>
      <c r="Y5" s="286"/>
    </row>
    <row r="6" spans="2:25" s="277" customFormat="1" ht="18" customHeight="1" x14ac:dyDescent="0.2">
      <c r="B6" s="76">
        <v>2</v>
      </c>
      <c r="C6" s="209">
        <f>IF(Start!C8="","",Start!C8)</f>
        <v>2</v>
      </c>
      <c r="D6" s="78" t="str">
        <f>IF(Start!D8="","",Start!D8)</f>
        <v>Hrochová Eliška</v>
      </c>
      <c r="E6" s="78" t="str">
        <f>IF(Start!E8="","",Start!E8)</f>
        <v>Horní Roveň</v>
      </c>
      <c r="F6" s="237" t="str">
        <f>IF(Start!F8="","",Start!F8)</f>
        <v>PA</v>
      </c>
      <c r="G6" s="248">
        <v>23.03</v>
      </c>
      <c r="H6" s="79"/>
      <c r="I6" s="81"/>
      <c r="J6" s="113">
        <f t="shared" ref="J6:J54" si="2">IF($D6="","",IF(OR($G6="DNF",$H6="DNF",$I6="DNF",AND($G6="",$H6="",$I6="")),"DNF",IF(OR($G6="NP",$H6="NP",$I6="NP"),"NP",IF(ISERROR(MEDIAN($G6:$I6)),"DNF",IF(OR($G6="X",$H6="X",$I6="X",$G6="",$H6="",$I6="",$G6="x",$H6="x",$I6="x"),MAX($G6:$I6),MEDIAN($G6:$I6))))))</f>
        <v>23.03</v>
      </c>
      <c r="K6" s="83"/>
      <c r="L6" s="79">
        <v>23.7</v>
      </c>
      <c r="M6" s="80"/>
      <c r="N6" s="81"/>
      <c r="O6" s="82">
        <f t="shared" ref="O6:O54" si="3">IF($D6="","",IF(OR($L6="DNF",$M6="DNF",$N6="DNF",AND($L6="",$M6="",$N6="")),"DNF",IF(OR($L6="NP",$M6="NP",$N6="NP"),"NP",IF(ISERROR(MEDIAN($L6:$N6)),"DNF",IF(OR($L6="X",$M6="X",$N6="X",$L6="",$M6="",$N6="",$L6="x",$M6="x",$N6="x"),MAX($L6:$N6),MEDIAN($L6:$N6))))))</f>
        <v>23.7</v>
      </c>
      <c r="P6" s="287"/>
      <c r="Q6" s="83">
        <f t="shared" ref="Q6:Q54" si="4">IF(D6="","",IF(OR(AND(J6="NP",O6="NP"),AND(J6="DNF",O6="DNF")),J6,IF(AND(J6="NP",O6="DNF"),J6,IF(AND(J6="DNF",O6="NP"),O6,MIN(J6,O6)))))</f>
        <v>23.03</v>
      </c>
      <c r="R6" s="278"/>
      <c r="S6" s="91">
        <f t="shared" si="0"/>
        <v>5</v>
      </c>
      <c r="T6" s="278"/>
      <c r="U6" s="91">
        <f t="shared" si="1"/>
        <v>5</v>
      </c>
      <c r="V6" s="278"/>
      <c r="W6" s="86">
        <f t="shared" ref="W6:W54" si="5">IF($D6="",9000,MAX(J6,O6)+(COUNTIF($J6:$J6,"NP")*600)+(COUNTIF($O6:$O6,"NP")*600)+(COUNTIF($J6:$J6,"DNF")*3600)+(COUNTIF($O6:$O6,"DNF")*3600))</f>
        <v>23.7</v>
      </c>
    </row>
    <row r="7" spans="2:25" s="277" customFormat="1" ht="18" customHeight="1" x14ac:dyDescent="0.2">
      <c r="B7" s="58">
        <v>3</v>
      </c>
      <c r="C7" s="210">
        <f>IF(Start!C9="","",Start!C9)</f>
        <v>3</v>
      </c>
      <c r="D7" s="234" t="str">
        <f>IF(Start!D9="","",Start!D9)</f>
        <v>Novotná Leona</v>
      </c>
      <c r="E7" s="234" t="str">
        <f>IF(Start!E9="","",Start!E9)</f>
        <v>Skuteč</v>
      </c>
      <c r="F7" s="239" t="str">
        <f>IF(Start!F9="","",Start!F9)</f>
        <v>CR</v>
      </c>
      <c r="G7" s="249">
        <v>19.71</v>
      </c>
      <c r="H7" s="43"/>
      <c r="I7" s="45"/>
      <c r="J7" s="35">
        <f t="shared" si="2"/>
        <v>19.71</v>
      </c>
      <c r="K7" s="36"/>
      <c r="L7" s="43">
        <v>22.22</v>
      </c>
      <c r="M7" s="44"/>
      <c r="N7" s="45"/>
      <c r="O7" s="35">
        <f t="shared" si="3"/>
        <v>22.22</v>
      </c>
      <c r="P7" s="288"/>
      <c r="Q7" s="36">
        <f t="shared" si="4"/>
        <v>19.71</v>
      </c>
      <c r="R7" s="278"/>
      <c r="S7" s="91">
        <f t="shared" si="0"/>
        <v>1</v>
      </c>
      <c r="T7" s="278"/>
      <c r="U7" s="91">
        <f t="shared" si="1"/>
        <v>1</v>
      </c>
      <c r="V7" s="278"/>
      <c r="W7" s="86">
        <f t="shared" si="5"/>
        <v>22.22</v>
      </c>
    </row>
    <row r="8" spans="2:25" ht="18" customHeight="1" x14ac:dyDescent="0.2">
      <c r="B8" s="76">
        <v>4</v>
      </c>
      <c r="C8" s="209">
        <f>IF(Start!C10="","",Start!C10)</f>
        <v>4</v>
      </c>
      <c r="D8" s="78" t="str">
        <f>IF(Start!D10="","",Start!D10)</f>
        <v>Dudková Martina</v>
      </c>
      <c r="E8" s="78" t="str">
        <f>IF(Start!E10="","",Start!E10)</f>
        <v>Lukavice</v>
      </c>
      <c r="F8" s="237" t="str">
        <f>IF(Start!F10="","",Start!F10)</f>
        <v>UO</v>
      </c>
      <c r="G8" s="248">
        <v>20.32</v>
      </c>
      <c r="H8" s="79"/>
      <c r="I8" s="81"/>
      <c r="J8" s="82">
        <f t="shared" si="2"/>
        <v>20.32</v>
      </c>
      <c r="K8" s="83"/>
      <c r="L8" s="79">
        <v>19.82</v>
      </c>
      <c r="M8" s="80"/>
      <c r="N8" s="81"/>
      <c r="O8" s="82">
        <f t="shared" si="3"/>
        <v>19.82</v>
      </c>
      <c r="P8" s="287"/>
      <c r="Q8" s="83">
        <f t="shared" si="4"/>
        <v>19.82</v>
      </c>
      <c r="S8" s="91">
        <f t="shared" si="0"/>
        <v>2</v>
      </c>
      <c r="U8" s="91">
        <f t="shared" si="1"/>
        <v>2</v>
      </c>
      <c r="W8" s="86">
        <f t="shared" si="5"/>
        <v>20.32</v>
      </c>
    </row>
    <row r="9" spans="2:25" s="277" customFormat="1" ht="18" customHeight="1" x14ac:dyDescent="0.2">
      <c r="B9" s="58">
        <v>5</v>
      </c>
      <c r="C9" s="210">
        <f>IF(Start!C11="","",Start!C11)</f>
        <v>5</v>
      </c>
      <c r="D9" s="234" t="str">
        <f>IF(Start!D11="","",Start!D11)</f>
        <v>Urbancová Petra</v>
      </c>
      <c r="E9" s="234" t="str">
        <f>IF(Start!E11="","",Start!E11)</f>
        <v>Pardubice - město</v>
      </c>
      <c r="F9" s="239" t="str">
        <f>IF(Start!F11="","",Start!F11)</f>
        <v>PA</v>
      </c>
      <c r="G9" s="249">
        <v>23.12</v>
      </c>
      <c r="H9" s="43"/>
      <c r="I9" s="45"/>
      <c r="J9" s="35">
        <f t="shared" si="2"/>
        <v>23.12</v>
      </c>
      <c r="K9" s="36"/>
      <c r="L9" s="43">
        <v>26.15</v>
      </c>
      <c r="M9" s="44"/>
      <c r="N9" s="45"/>
      <c r="O9" s="35">
        <f t="shared" si="3"/>
        <v>26.15</v>
      </c>
      <c r="P9" s="288"/>
      <c r="Q9" s="36">
        <f t="shared" si="4"/>
        <v>23.12</v>
      </c>
      <c r="R9" s="278"/>
      <c r="S9" s="91">
        <f t="shared" si="0"/>
        <v>6</v>
      </c>
      <c r="T9" s="278"/>
      <c r="U9" s="91">
        <f t="shared" si="1"/>
        <v>6</v>
      </c>
      <c r="V9" s="278"/>
      <c r="W9" s="86">
        <f t="shared" si="5"/>
        <v>26.15</v>
      </c>
    </row>
    <row r="10" spans="2:25" s="277" customFormat="1" ht="18" customHeight="1" x14ac:dyDescent="0.2">
      <c r="B10" s="76">
        <v>6</v>
      </c>
      <c r="C10" s="209">
        <f>IF(Start!C12="","",Start!C12)</f>
        <v>6</v>
      </c>
      <c r="D10" s="78" t="str">
        <f>IF(Start!D12="","",Start!D12)</f>
        <v>Lupoměská Lucie</v>
      </c>
      <c r="E10" s="78" t="str">
        <f>IF(Start!E12="","",Start!E12)</f>
        <v>Vinary</v>
      </c>
      <c r="F10" s="237" t="str">
        <f>IF(Start!F12="","",Start!F12)</f>
        <v>CR</v>
      </c>
      <c r="G10" s="248">
        <v>24.96</v>
      </c>
      <c r="H10" s="79"/>
      <c r="I10" s="81"/>
      <c r="J10" s="82">
        <f t="shared" si="2"/>
        <v>24.96</v>
      </c>
      <c r="K10" s="83"/>
      <c r="L10" s="79">
        <v>25.51</v>
      </c>
      <c r="M10" s="80"/>
      <c r="N10" s="81"/>
      <c r="O10" s="82">
        <f t="shared" si="3"/>
        <v>25.51</v>
      </c>
      <c r="P10" s="287"/>
      <c r="Q10" s="83">
        <f t="shared" si="4"/>
        <v>24.96</v>
      </c>
      <c r="R10" s="278"/>
      <c r="S10" s="91">
        <f t="shared" si="0"/>
        <v>7</v>
      </c>
      <c r="T10" s="278"/>
      <c r="U10" s="91">
        <f t="shared" si="1"/>
        <v>7</v>
      </c>
      <c r="V10" s="278"/>
      <c r="W10" s="86">
        <f t="shared" si="5"/>
        <v>25.51</v>
      </c>
    </row>
    <row r="11" spans="2:25" ht="18" customHeight="1" x14ac:dyDescent="0.2">
      <c r="B11" s="58">
        <v>7</v>
      </c>
      <c r="C11" s="210">
        <f>IF(Start!C13="","",Start!C13)</f>
        <v>7</v>
      </c>
      <c r="D11" s="234" t="str">
        <f>IF(Start!D13="","",Start!D13)</f>
        <v>Křížová Darina</v>
      </c>
      <c r="E11" s="234" t="str">
        <f>IF(Start!E13="","",Start!E13)</f>
        <v>Choceň</v>
      </c>
      <c r="F11" s="239" t="str">
        <f>IF(Start!F13="","",Start!F13)</f>
        <v>UO</v>
      </c>
      <c r="G11" s="249">
        <v>23.22</v>
      </c>
      <c r="H11" s="43"/>
      <c r="I11" s="45"/>
      <c r="J11" s="35">
        <f t="shared" si="2"/>
        <v>23.22</v>
      </c>
      <c r="K11" s="36"/>
      <c r="L11" s="43">
        <v>22.48</v>
      </c>
      <c r="M11" s="44"/>
      <c r="N11" s="45"/>
      <c r="O11" s="35">
        <f t="shared" si="3"/>
        <v>22.48</v>
      </c>
      <c r="P11" s="288"/>
      <c r="Q11" s="36">
        <f t="shared" si="4"/>
        <v>22.48</v>
      </c>
      <c r="S11" s="91">
        <f t="shared" si="0"/>
        <v>4</v>
      </c>
      <c r="U11" s="91">
        <f t="shared" si="1"/>
        <v>4</v>
      </c>
      <c r="W11" s="86">
        <f t="shared" si="5"/>
        <v>23.22</v>
      </c>
    </row>
    <row r="12" spans="2:25" s="277" customFormat="1" ht="18" customHeight="1" x14ac:dyDescent="0.2">
      <c r="B12" s="76">
        <v>8</v>
      </c>
      <c r="C12" s="209">
        <f>IF(Start!C14="","",Start!C14)</f>
        <v>8</v>
      </c>
      <c r="D12" s="78" t="str">
        <f>IF(Start!D14="","",Start!D14)</f>
        <v>Vlasáková Eva</v>
      </c>
      <c r="E12" s="78" t="str">
        <f>IF(Start!E14="","",Start!E14)</f>
        <v>Pardubice - město</v>
      </c>
      <c r="F12" s="237" t="str">
        <f>IF(Start!F14="","",Start!F14)</f>
        <v>PA</v>
      </c>
      <c r="G12" s="248">
        <v>35.04</v>
      </c>
      <c r="H12" s="79"/>
      <c r="I12" s="81"/>
      <c r="J12" s="82">
        <f t="shared" si="2"/>
        <v>35.04</v>
      </c>
      <c r="K12" s="83"/>
      <c r="L12" s="79">
        <v>33.72</v>
      </c>
      <c r="M12" s="80"/>
      <c r="N12" s="81"/>
      <c r="O12" s="82">
        <f t="shared" si="3"/>
        <v>33.72</v>
      </c>
      <c r="P12" s="287"/>
      <c r="Q12" s="83">
        <f t="shared" si="4"/>
        <v>33.72</v>
      </c>
      <c r="R12" s="278"/>
      <c r="S12" s="91">
        <f t="shared" si="0"/>
        <v>8</v>
      </c>
      <c r="T12" s="278"/>
      <c r="U12" s="91">
        <f t="shared" si="1"/>
        <v>8</v>
      </c>
      <c r="V12" s="278"/>
      <c r="W12" s="86">
        <f t="shared" si="5"/>
        <v>35.04</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ref="S27:S51" si="6">IF(D27="","",IF(OR(Q27="NP",Q27="DNF"),Q27,RANK(Q27,Q$5:Q$54,1)))</f>
        <v/>
      </c>
      <c r="T27" s="278"/>
      <c r="U27" s="91" t="str">
        <f t="shared" ref="U27:U51" si="7">IF(D27="","",IF(Q27="NP",MAX(S$5:S$54)+1,IF(Q27="DNF",MAX(S$5:S$54)+COUNTIF(S$5:S$54,"NP")+1,RANK(Q27,Q$5:Q$54,1))))</f>
        <v/>
      </c>
      <c r="V27" s="278"/>
      <c r="W27" s="86">
        <f t="shared" ref="W27:W51" si="8">IF($D27="",9000,MAX(J27,O27)+(COUNTIF($J27:$J27,"NP")*600)+(COUNTIF($O27:$O27,"NP")*600)+(COUNTIF($J27:$J27,"DNF")*3600)+(COUNTIF($O27:$O27,"DNF")*3600))</f>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6"/>
        <v/>
      </c>
      <c r="U28" s="91" t="str">
        <f t="shared" si="7"/>
        <v/>
      </c>
      <c r="W28" s="86">
        <f t="shared" si="8"/>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6"/>
        <v/>
      </c>
      <c r="T29" s="278"/>
      <c r="U29" s="91" t="str">
        <f t="shared" si="7"/>
        <v/>
      </c>
      <c r="V29" s="278"/>
      <c r="W29" s="86">
        <f t="shared" si="8"/>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6"/>
        <v/>
      </c>
      <c r="T30" s="278"/>
      <c r="U30" s="91" t="str">
        <f t="shared" si="7"/>
        <v/>
      </c>
      <c r="V30" s="278"/>
      <c r="W30" s="86">
        <f t="shared" si="8"/>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6"/>
        <v/>
      </c>
      <c r="U31" s="91" t="str">
        <f t="shared" si="7"/>
        <v/>
      </c>
      <c r="W31" s="86">
        <f t="shared" si="8"/>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6"/>
        <v/>
      </c>
      <c r="T32" s="278"/>
      <c r="U32" s="91" t="str">
        <f t="shared" si="7"/>
        <v/>
      </c>
      <c r="V32" s="278"/>
      <c r="W32" s="86">
        <f t="shared" si="8"/>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6"/>
        <v/>
      </c>
      <c r="T33" s="278"/>
      <c r="U33" s="91" t="str">
        <f t="shared" si="7"/>
        <v/>
      </c>
      <c r="V33" s="278"/>
      <c r="W33" s="86">
        <f t="shared" si="8"/>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6"/>
        <v/>
      </c>
      <c r="U34" s="91" t="str">
        <f t="shared" si="7"/>
        <v/>
      </c>
      <c r="W34" s="86">
        <f t="shared" si="8"/>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6"/>
        <v/>
      </c>
      <c r="T35" s="278"/>
      <c r="U35" s="91" t="str">
        <f t="shared" si="7"/>
        <v/>
      </c>
      <c r="V35" s="278"/>
      <c r="W35" s="86">
        <f t="shared" si="8"/>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6"/>
        <v/>
      </c>
      <c r="T36" s="278"/>
      <c r="U36" s="91" t="str">
        <f t="shared" si="7"/>
        <v/>
      </c>
      <c r="V36" s="278"/>
      <c r="W36" s="86">
        <f t="shared" si="8"/>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6"/>
        <v/>
      </c>
      <c r="U37" s="91" t="str">
        <f t="shared" si="7"/>
        <v/>
      </c>
      <c r="W37" s="86">
        <f t="shared" si="8"/>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6"/>
        <v/>
      </c>
      <c r="T38" s="278"/>
      <c r="U38" s="91" t="str">
        <f t="shared" si="7"/>
        <v/>
      </c>
      <c r="V38" s="278"/>
      <c r="W38" s="86">
        <f t="shared" si="8"/>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6"/>
        <v/>
      </c>
      <c r="T39" s="278"/>
      <c r="U39" s="91" t="str">
        <f t="shared" si="7"/>
        <v/>
      </c>
      <c r="V39" s="278"/>
      <c r="W39" s="86">
        <f t="shared" si="8"/>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6"/>
        <v/>
      </c>
      <c r="U40" s="91" t="str">
        <f t="shared" si="7"/>
        <v/>
      </c>
      <c r="W40" s="86">
        <f t="shared" si="8"/>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6"/>
        <v/>
      </c>
      <c r="U41" s="91" t="str">
        <f t="shared" si="7"/>
        <v/>
      </c>
      <c r="W41" s="86">
        <f t="shared" si="8"/>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6"/>
        <v/>
      </c>
      <c r="U42" s="91" t="str">
        <f t="shared" si="7"/>
        <v/>
      </c>
      <c r="W42" s="86">
        <f t="shared" si="8"/>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6"/>
        <v/>
      </c>
      <c r="U43" s="91" t="str">
        <f t="shared" si="7"/>
        <v/>
      </c>
      <c r="W43" s="86">
        <f t="shared" si="8"/>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6"/>
        <v/>
      </c>
      <c r="U44" s="91" t="str">
        <f t="shared" si="7"/>
        <v/>
      </c>
      <c r="W44" s="86">
        <f t="shared" si="8"/>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6"/>
        <v/>
      </c>
      <c r="U45" s="91" t="str">
        <f t="shared" si="7"/>
        <v/>
      </c>
      <c r="W45" s="86">
        <f t="shared" si="8"/>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6"/>
        <v/>
      </c>
      <c r="U51" s="91" t="str">
        <f t="shared" si="7"/>
        <v/>
      </c>
      <c r="W51" s="86">
        <f t="shared" si="8"/>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customSheetViews>
    <customSheetView guid="{B63A9C9F-CFE4-40C9-8381-5421B247D702}" showGridLines="0" showRowCol="0" outlineSymbols="0" hiddenColumns="1" showRuler="0">
      <rowBreaks count="3" manualBreakCount="3">
        <brk id="34" max="15" man="1"/>
        <brk id="64" max="15" man="1"/>
        <brk id="139" max="15" man="1"/>
      </rowBreaks>
      <pageMargins left="0" right="0" top="0.78740157480314965" bottom="0" header="0" footer="0"/>
      <printOptions horizontalCentered="1"/>
      <pageSetup paperSize="9" orientation="portrait" r:id="rId1"/>
      <headerFooter alignWithMargins="0"/>
    </customSheetView>
  </customSheetViews>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2">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92">
        <v>3</v>
      </c>
      <c r="C1" s="93" t="s">
        <v>164</v>
      </c>
      <c r="D1" s="93" t="s">
        <v>158</v>
      </c>
      <c r="E1" s="92" t="s">
        <v>156</v>
      </c>
      <c r="F1" s="573">
        <v>19.71</v>
      </c>
      <c r="G1" s="574"/>
      <c r="H1" s="575"/>
      <c r="I1" s="94">
        <v>19.71</v>
      </c>
      <c r="J1" s="95"/>
      <c r="K1" s="573">
        <v>22.22</v>
      </c>
      <c r="L1" s="574"/>
      <c r="M1" s="575"/>
      <c r="N1" s="94">
        <v>22.22</v>
      </c>
      <c r="O1" s="576"/>
      <c r="P1" s="95">
        <v>19.71</v>
      </c>
      <c r="R1" s="181">
        <v>1</v>
      </c>
      <c r="T1" s="181">
        <v>1</v>
      </c>
      <c r="V1" s="95">
        <v>22.22</v>
      </c>
      <c r="W1" s="119">
        <v>1</v>
      </c>
      <c r="X1" s="18"/>
      <c r="Y1" s="93" t="s">
        <v>62</v>
      </c>
      <c r="Z1" s="211">
        <v>9</v>
      </c>
    </row>
    <row r="2" spans="2:31" s="37" customFormat="1" ht="18" customHeight="1" x14ac:dyDescent="0.2">
      <c r="B2" s="77">
        <v>4</v>
      </c>
      <c r="C2" s="78" t="s">
        <v>165</v>
      </c>
      <c r="D2" s="78" t="s">
        <v>157</v>
      </c>
      <c r="E2" s="77" t="s">
        <v>155</v>
      </c>
      <c r="F2" s="97">
        <v>20.32</v>
      </c>
      <c r="G2" s="98"/>
      <c r="H2" s="99"/>
      <c r="I2" s="113">
        <v>20.32</v>
      </c>
      <c r="J2" s="83"/>
      <c r="K2" s="100">
        <v>19.82</v>
      </c>
      <c r="L2" s="98"/>
      <c r="M2" s="99"/>
      <c r="N2" s="82">
        <v>19.82</v>
      </c>
      <c r="O2" s="84"/>
      <c r="P2" s="83">
        <v>19.82</v>
      </c>
      <c r="Q2" s="55"/>
      <c r="R2" s="91">
        <v>2</v>
      </c>
      <c r="S2" s="55"/>
      <c r="T2" s="91">
        <v>2</v>
      </c>
      <c r="U2" s="55"/>
      <c r="V2" s="86">
        <v>20.32</v>
      </c>
      <c r="W2" s="211">
        <v>2</v>
      </c>
      <c r="Y2" s="88" t="s">
        <v>62</v>
      </c>
      <c r="Z2" s="119">
        <v>9</v>
      </c>
    </row>
    <row r="3" spans="2:31" s="37" customFormat="1" ht="18" customHeight="1" x14ac:dyDescent="0.2">
      <c r="B3" s="77">
        <v>1</v>
      </c>
      <c r="C3" s="78" t="s">
        <v>159</v>
      </c>
      <c r="D3" s="78" t="s">
        <v>160</v>
      </c>
      <c r="E3" s="77" t="s">
        <v>155</v>
      </c>
      <c r="F3" s="97">
        <v>20.079999999999998</v>
      </c>
      <c r="G3" s="98"/>
      <c r="H3" s="99"/>
      <c r="I3" s="82">
        <v>20.079999999999998</v>
      </c>
      <c r="J3" s="83"/>
      <c r="K3" s="97">
        <v>20.079999999999998</v>
      </c>
      <c r="L3" s="98"/>
      <c r="M3" s="99"/>
      <c r="N3" s="82">
        <v>20.079999999999998</v>
      </c>
      <c r="O3" s="84"/>
      <c r="P3" s="83">
        <v>20.079999999999998</v>
      </c>
      <c r="Q3" s="55"/>
      <c r="R3" s="91">
        <v>3</v>
      </c>
      <c r="S3" s="55"/>
      <c r="T3" s="91">
        <v>3</v>
      </c>
      <c r="U3" s="55"/>
      <c r="V3" s="86">
        <v>20.079999999999998</v>
      </c>
      <c r="W3" s="211">
        <v>3</v>
      </c>
      <c r="Y3" s="88" t="s">
        <v>62</v>
      </c>
      <c r="Z3" s="211">
        <v>9</v>
      </c>
    </row>
    <row r="4" spans="2:31" ht="18" customHeight="1" x14ac:dyDescent="0.2">
      <c r="B4" s="87">
        <v>7</v>
      </c>
      <c r="C4" s="88" t="s">
        <v>169</v>
      </c>
      <c r="D4" s="88" t="s">
        <v>160</v>
      </c>
      <c r="E4" s="87" t="s">
        <v>155</v>
      </c>
      <c r="F4" s="101">
        <v>23.22</v>
      </c>
      <c r="G4" s="102"/>
      <c r="H4" s="103"/>
      <c r="I4" s="89">
        <v>23.22</v>
      </c>
      <c r="J4" s="86"/>
      <c r="K4" s="101">
        <v>22.48</v>
      </c>
      <c r="L4" s="102"/>
      <c r="M4" s="103"/>
      <c r="N4" s="89">
        <v>22.48</v>
      </c>
      <c r="O4" s="90"/>
      <c r="P4" s="86">
        <v>22.48</v>
      </c>
      <c r="R4" s="91">
        <v>4</v>
      </c>
      <c r="T4" s="91">
        <v>4</v>
      </c>
      <c r="V4" s="86">
        <v>23.22</v>
      </c>
      <c r="W4" s="119">
        <v>4</v>
      </c>
      <c r="Y4" s="88" t="s">
        <v>62</v>
      </c>
      <c r="Z4" s="211">
        <v>9</v>
      </c>
    </row>
    <row r="5" spans="2:31" s="37" customFormat="1" ht="18" customHeight="1" x14ac:dyDescent="0.2">
      <c r="B5" s="77">
        <v>2</v>
      </c>
      <c r="C5" s="78" t="s">
        <v>161</v>
      </c>
      <c r="D5" s="78" t="s">
        <v>162</v>
      </c>
      <c r="E5" s="77" t="s">
        <v>163</v>
      </c>
      <c r="F5" s="97">
        <v>23.03</v>
      </c>
      <c r="G5" s="98"/>
      <c r="H5" s="99"/>
      <c r="I5" s="82">
        <v>23.03</v>
      </c>
      <c r="J5" s="83"/>
      <c r="K5" s="97">
        <v>23.7</v>
      </c>
      <c r="L5" s="98"/>
      <c r="M5" s="99"/>
      <c r="N5" s="82">
        <v>23.7</v>
      </c>
      <c r="O5" s="84"/>
      <c r="P5" s="83">
        <v>23.03</v>
      </c>
      <c r="Q5" s="55"/>
      <c r="R5" s="91">
        <v>5</v>
      </c>
      <c r="S5" s="55"/>
      <c r="T5" s="91">
        <v>5</v>
      </c>
      <c r="U5" s="55"/>
      <c r="V5" s="86">
        <v>23.7</v>
      </c>
      <c r="W5" s="211">
        <v>5</v>
      </c>
      <c r="Y5" s="88" t="s">
        <v>62</v>
      </c>
      <c r="Z5" s="119">
        <v>9</v>
      </c>
    </row>
    <row r="6" spans="2:31" s="37" customFormat="1" ht="18" customHeight="1" x14ac:dyDescent="0.2">
      <c r="B6" s="77">
        <v>5</v>
      </c>
      <c r="C6" s="78" t="s">
        <v>166</v>
      </c>
      <c r="D6" s="78" t="s">
        <v>167</v>
      </c>
      <c r="E6" s="77" t="s">
        <v>163</v>
      </c>
      <c r="F6" s="97">
        <v>23.12</v>
      </c>
      <c r="G6" s="98"/>
      <c r="H6" s="99"/>
      <c r="I6" s="82">
        <v>23.12</v>
      </c>
      <c r="J6" s="83"/>
      <c r="K6" s="97">
        <v>26.15</v>
      </c>
      <c r="L6" s="98"/>
      <c r="M6" s="99"/>
      <c r="N6" s="82">
        <v>26.15</v>
      </c>
      <c r="O6" s="84"/>
      <c r="P6" s="83">
        <v>23.12</v>
      </c>
      <c r="Q6" s="55"/>
      <c r="R6" s="91">
        <v>6</v>
      </c>
      <c r="S6" s="55"/>
      <c r="T6" s="91">
        <v>6</v>
      </c>
      <c r="U6" s="55"/>
      <c r="V6" s="86">
        <v>26.15</v>
      </c>
      <c r="W6" s="211">
        <v>6</v>
      </c>
      <c r="Y6" s="78" t="s">
        <v>62</v>
      </c>
      <c r="Z6" s="211">
        <v>9</v>
      </c>
    </row>
    <row r="7" spans="2:31" ht="18" customHeight="1" x14ac:dyDescent="0.2">
      <c r="B7" s="87">
        <v>6</v>
      </c>
      <c r="C7" s="88" t="s">
        <v>172</v>
      </c>
      <c r="D7" s="88" t="s">
        <v>168</v>
      </c>
      <c r="E7" s="87" t="s">
        <v>156</v>
      </c>
      <c r="F7" s="101">
        <v>24.96</v>
      </c>
      <c r="G7" s="102"/>
      <c r="H7" s="103"/>
      <c r="I7" s="89">
        <v>24.96</v>
      </c>
      <c r="J7" s="86"/>
      <c r="K7" s="101">
        <v>25.51</v>
      </c>
      <c r="L7" s="102"/>
      <c r="M7" s="103"/>
      <c r="N7" s="89">
        <v>25.51</v>
      </c>
      <c r="O7" s="90"/>
      <c r="P7" s="86">
        <v>24.96</v>
      </c>
      <c r="R7" s="91">
        <v>7</v>
      </c>
      <c r="T7" s="91">
        <v>7</v>
      </c>
      <c r="V7" s="86">
        <v>25.51</v>
      </c>
      <c r="W7" s="119">
        <v>7</v>
      </c>
      <c r="Y7" s="78" t="s">
        <v>62</v>
      </c>
      <c r="Z7" s="211">
        <v>9</v>
      </c>
    </row>
    <row r="8" spans="2:31" s="37" customFormat="1" ht="18" customHeight="1" x14ac:dyDescent="0.2">
      <c r="B8" s="77">
        <v>8</v>
      </c>
      <c r="C8" s="78" t="s">
        <v>170</v>
      </c>
      <c r="D8" s="78" t="s">
        <v>167</v>
      </c>
      <c r="E8" s="77" t="s">
        <v>163</v>
      </c>
      <c r="F8" s="97">
        <v>35.04</v>
      </c>
      <c r="G8" s="98"/>
      <c r="H8" s="99"/>
      <c r="I8" s="82">
        <v>35.04</v>
      </c>
      <c r="J8" s="83"/>
      <c r="K8" s="97">
        <v>33.72</v>
      </c>
      <c r="L8" s="98"/>
      <c r="M8" s="99"/>
      <c r="N8" s="82">
        <v>33.72</v>
      </c>
      <c r="O8" s="84"/>
      <c r="P8" s="83">
        <v>33.72</v>
      </c>
      <c r="Q8" s="55"/>
      <c r="R8" s="91">
        <v>8</v>
      </c>
      <c r="S8" s="55"/>
      <c r="T8" s="91">
        <v>8</v>
      </c>
      <c r="U8" s="55"/>
      <c r="V8" s="86">
        <v>35.04</v>
      </c>
      <c r="W8" s="211">
        <v>8</v>
      </c>
      <c r="Y8" s="78" t="s">
        <v>62</v>
      </c>
      <c r="Z8" s="119">
        <v>9</v>
      </c>
    </row>
    <row r="9" spans="2:31" s="37" customFormat="1" ht="18" customHeight="1" x14ac:dyDescent="0.2">
      <c r="B9" s="87">
        <v>9</v>
      </c>
      <c r="C9" s="88" t="s">
        <v>62</v>
      </c>
      <c r="D9" s="88" t="s">
        <v>62</v>
      </c>
      <c r="E9" s="87" t="s">
        <v>62</v>
      </c>
      <c r="F9" s="101"/>
      <c r="G9" s="102"/>
      <c r="H9" s="103"/>
      <c r="I9" s="89" t="s">
        <v>62</v>
      </c>
      <c r="J9" s="86"/>
      <c r="K9" s="101"/>
      <c r="L9" s="102"/>
      <c r="M9" s="103"/>
      <c r="N9" s="89" t="s">
        <v>62</v>
      </c>
      <c r="O9" s="90"/>
      <c r="P9" s="86" t="s">
        <v>62</v>
      </c>
      <c r="Q9" s="55"/>
      <c r="R9" s="91" t="s">
        <v>62</v>
      </c>
      <c r="S9" s="55"/>
      <c r="T9" s="91" t="s">
        <v>62</v>
      </c>
      <c r="U9" s="55"/>
      <c r="V9" s="86">
        <v>9000</v>
      </c>
      <c r="W9" s="211">
        <v>9</v>
      </c>
      <c r="Y9" s="78" t="s">
        <v>62</v>
      </c>
      <c r="Z9" s="119">
        <v>9</v>
      </c>
    </row>
    <row r="10" spans="2:31" ht="18" customHeight="1" x14ac:dyDescent="0.2">
      <c r="B10" s="87">
        <v>10</v>
      </c>
      <c r="C10" s="88" t="s">
        <v>62</v>
      </c>
      <c r="D10" s="88" t="s">
        <v>62</v>
      </c>
      <c r="E10" s="87" t="s">
        <v>62</v>
      </c>
      <c r="F10" s="101"/>
      <c r="G10" s="102"/>
      <c r="H10" s="103"/>
      <c r="I10" s="89" t="s">
        <v>62</v>
      </c>
      <c r="J10" s="86"/>
      <c r="K10" s="101"/>
      <c r="L10" s="102"/>
      <c r="M10" s="103"/>
      <c r="N10" s="89" t="s">
        <v>62</v>
      </c>
      <c r="O10" s="90"/>
      <c r="P10" s="86" t="s">
        <v>62</v>
      </c>
      <c r="R10" s="91" t="s">
        <v>62</v>
      </c>
      <c r="T10" s="91" t="s">
        <v>62</v>
      </c>
      <c r="V10" s="86">
        <v>9000</v>
      </c>
      <c r="W10" s="119">
        <v>9</v>
      </c>
      <c r="Y10" s="78" t="s">
        <v>62</v>
      </c>
      <c r="Z10" s="119">
        <v>9</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9</v>
      </c>
      <c r="Y11" s="78" t="s">
        <v>62</v>
      </c>
      <c r="Z11" s="119">
        <v>9</v>
      </c>
    </row>
    <row r="12" spans="2:31" s="37" customFormat="1" ht="18" customHeight="1" x14ac:dyDescent="0.2">
      <c r="B12" s="87">
        <v>12</v>
      </c>
      <c r="C12" s="88" t="s">
        <v>62</v>
      </c>
      <c r="D12" s="88" t="s">
        <v>62</v>
      </c>
      <c r="E12" s="87" t="s">
        <v>62</v>
      </c>
      <c r="F12" s="101"/>
      <c r="G12" s="102"/>
      <c r="H12" s="103"/>
      <c r="I12" s="89" t="s">
        <v>62</v>
      </c>
      <c r="J12" s="86"/>
      <c r="K12" s="101"/>
      <c r="L12" s="102"/>
      <c r="M12" s="103"/>
      <c r="N12" s="89" t="s">
        <v>62</v>
      </c>
      <c r="O12" s="90"/>
      <c r="P12" s="86" t="s">
        <v>62</v>
      </c>
      <c r="Q12" s="55"/>
      <c r="R12" s="91" t="s">
        <v>62</v>
      </c>
      <c r="S12" s="55"/>
      <c r="T12" s="91" t="s">
        <v>62</v>
      </c>
      <c r="U12" s="55"/>
      <c r="V12" s="86">
        <v>9000</v>
      </c>
      <c r="W12" s="211">
        <v>9</v>
      </c>
      <c r="Y12" s="88" t="s">
        <v>62</v>
      </c>
      <c r="Z12" s="119">
        <v>9</v>
      </c>
    </row>
    <row r="13" spans="2:31" ht="18" customHeight="1" x14ac:dyDescent="0.2">
      <c r="B13" s="87">
        <v>13</v>
      </c>
      <c r="C13" s="88" t="s">
        <v>62</v>
      </c>
      <c r="D13" s="88" t="s">
        <v>62</v>
      </c>
      <c r="E13" s="87" t="s">
        <v>62</v>
      </c>
      <c r="F13" s="101"/>
      <c r="G13" s="102"/>
      <c r="H13" s="103"/>
      <c r="I13" s="89" t="s">
        <v>62</v>
      </c>
      <c r="J13" s="86"/>
      <c r="K13" s="101"/>
      <c r="L13" s="102"/>
      <c r="M13" s="103"/>
      <c r="N13" s="89" t="s">
        <v>62</v>
      </c>
      <c r="O13" s="90"/>
      <c r="P13" s="86" t="s">
        <v>62</v>
      </c>
      <c r="R13" s="91" t="s">
        <v>62</v>
      </c>
      <c r="T13" s="91" t="s">
        <v>62</v>
      </c>
      <c r="V13" s="86">
        <v>9000</v>
      </c>
      <c r="W13" s="119">
        <v>9</v>
      </c>
      <c r="Y13" s="78" t="s">
        <v>62</v>
      </c>
      <c r="Z13" s="119">
        <v>9</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9</v>
      </c>
      <c r="X14" s="47"/>
      <c r="Y14" s="88" t="s">
        <v>62</v>
      </c>
      <c r="Z14" s="119">
        <v>9</v>
      </c>
      <c r="AD14" s="47"/>
      <c r="AE14" s="47"/>
    </row>
    <row r="15" spans="2:31" s="37" customFormat="1" ht="18" customHeight="1" x14ac:dyDescent="0.2">
      <c r="B15" s="77">
        <v>15</v>
      </c>
      <c r="C15" s="78" t="s">
        <v>62</v>
      </c>
      <c r="D15" s="78" t="s">
        <v>62</v>
      </c>
      <c r="E15" s="77" t="s">
        <v>62</v>
      </c>
      <c r="F15" s="97"/>
      <c r="G15" s="98"/>
      <c r="H15" s="99"/>
      <c r="I15" s="82" t="s">
        <v>62</v>
      </c>
      <c r="J15" s="83"/>
      <c r="K15" s="97"/>
      <c r="L15" s="98"/>
      <c r="M15" s="99"/>
      <c r="N15" s="82" t="s">
        <v>62</v>
      </c>
      <c r="O15" s="84"/>
      <c r="P15" s="83" t="s">
        <v>62</v>
      </c>
      <c r="Q15" s="55"/>
      <c r="R15" s="91" t="s">
        <v>62</v>
      </c>
      <c r="S15" s="55"/>
      <c r="T15" s="91" t="s">
        <v>62</v>
      </c>
      <c r="U15" s="55"/>
      <c r="V15" s="86">
        <v>9000</v>
      </c>
      <c r="W15" s="211">
        <v>9</v>
      </c>
      <c r="Y15" s="78" t="s">
        <v>62</v>
      </c>
      <c r="Z15" s="119">
        <v>9</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9</v>
      </c>
      <c r="Y16" s="78" t="s">
        <v>62</v>
      </c>
      <c r="Z16" s="119">
        <v>9</v>
      </c>
    </row>
    <row r="17" spans="2:26" ht="18" customHeight="1" x14ac:dyDescent="0.2">
      <c r="B17" s="77">
        <v>17</v>
      </c>
      <c r="C17" s="78" t="s">
        <v>62</v>
      </c>
      <c r="D17" s="78" t="s">
        <v>62</v>
      </c>
      <c r="E17" s="77" t="s">
        <v>62</v>
      </c>
      <c r="F17" s="97"/>
      <c r="G17" s="98"/>
      <c r="H17" s="99"/>
      <c r="I17" s="82" t="s">
        <v>62</v>
      </c>
      <c r="J17" s="83"/>
      <c r="K17" s="97"/>
      <c r="L17" s="98"/>
      <c r="M17" s="99"/>
      <c r="N17" s="82" t="s">
        <v>62</v>
      </c>
      <c r="O17" s="84"/>
      <c r="P17" s="83" t="s">
        <v>62</v>
      </c>
      <c r="R17" s="91" t="s">
        <v>62</v>
      </c>
      <c r="T17" s="91" t="s">
        <v>62</v>
      </c>
      <c r="V17" s="86">
        <v>9000</v>
      </c>
      <c r="W17" s="119">
        <v>9</v>
      </c>
      <c r="Y17" s="88" t="s">
        <v>62</v>
      </c>
      <c r="Z17" s="119">
        <v>9</v>
      </c>
    </row>
    <row r="18" spans="2:26" ht="18" customHeight="1" x14ac:dyDescent="0.2">
      <c r="B18" s="77">
        <v>18</v>
      </c>
      <c r="C18" s="78" t="s">
        <v>62</v>
      </c>
      <c r="D18" s="78" t="s">
        <v>62</v>
      </c>
      <c r="E18" s="77" t="s">
        <v>62</v>
      </c>
      <c r="F18" s="97"/>
      <c r="G18" s="98"/>
      <c r="H18" s="99"/>
      <c r="I18" s="82" t="s">
        <v>62</v>
      </c>
      <c r="J18" s="83"/>
      <c r="K18" s="97"/>
      <c r="L18" s="98"/>
      <c r="M18" s="99"/>
      <c r="N18" s="82" t="s">
        <v>62</v>
      </c>
      <c r="O18" s="84"/>
      <c r="P18" s="83" t="s">
        <v>62</v>
      </c>
      <c r="R18" s="91" t="s">
        <v>62</v>
      </c>
      <c r="T18" s="91" t="s">
        <v>62</v>
      </c>
      <c r="V18" s="86">
        <v>9000</v>
      </c>
      <c r="W18" s="119">
        <v>9</v>
      </c>
      <c r="Y18" s="88" t="s">
        <v>62</v>
      </c>
      <c r="Z18" s="211">
        <v>9</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9</v>
      </c>
      <c r="Y19" s="88" t="s">
        <v>62</v>
      </c>
      <c r="Z19" s="211">
        <v>9</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9</v>
      </c>
      <c r="Y20" s="88" t="s">
        <v>62</v>
      </c>
      <c r="Z20" s="211">
        <v>9</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9</v>
      </c>
      <c r="Y21" s="78" t="s">
        <v>62</v>
      </c>
      <c r="Z21" s="119">
        <v>9</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9</v>
      </c>
      <c r="Y22" s="88" t="s">
        <v>62</v>
      </c>
      <c r="Z22" s="211">
        <v>9</v>
      </c>
    </row>
    <row r="23" spans="2:26" ht="18" customHeight="1" x14ac:dyDescent="0.2">
      <c r="B23" s="77">
        <v>23</v>
      </c>
      <c r="C23" s="78" t="s">
        <v>62</v>
      </c>
      <c r="D23" s="78" t="s">
        <v>62</v>
      </c>
      <c r="E23" s="77" t="s">
        <v>62</v>
      </c>
      <c r="F23" s="97"/>
      <c r="G23" s="98"/>
      <c r="H23" s="99"/>
      <c r="I23" s="82" t="s">
        <v>62</v>
      </c>
      <c r="J23" s="83"/>
      <c r="K23" s="97"/>
      <c r="L23" s="98"/>
      <c r="M23" s="99"/>
      <c r="N23" s="82" t="s">
        <v>62</v>
      </c>
      <c r="O23" s="84"/>
      <c r="P23" s="83" t="s">
        <v>62</v>
      </c>
      <c r="R23" s="91" t="s">
        <v>62</v>
      </c>
      <c r="T23" s="91" t="s">
        <v>62</v>
      </c>
      <c r="V23" s="86">
        <v>9000</v>
      </c>
      <c r="W23" s="119">
        <v>9</v>
      </c>
      <c r="Y23" s="88" t="s">
        <v>62</v>
      </c>
      <c r="Z23" s="211">
        <v>9</v>
      </c>
    </row>
    <row r="24" spans="2:26" ht="18" customHeight="1" x14ac:dyDescent="0.2">
      <c r="B24" s="77">
        <v>24</v>
      </c>
      <c r="C24" s="78" t="s">
        <v>62</v>
      </c>
      <c r="D24" s="78" t="s">
        <v>62</v>
      </c>
      <c r="E24" s="77" t="s">
        <v>62</v>
      </c>
      <c r="F24" s="97"/>
      <c r="G24" s="98"/>
      <c r="H24" s="99"/>
      <c r="I24" s="82" t="s">
        <v>62</v>
      </c>
      <c r="J24" s="83"/>
      <c r="K24" s="100"/>
      <c r="L24" s="98"/>
      <c r="M24" s="99"/>
      <c r="N24" s="82" t="s">
        <v>62</v>
      </c>
      <c r="O24" s="84"/>
      <c r="P24" s="83" t="s">
        <v>62</v>
      </c>
      <c r="R24" s="91" t="s">
        <v>62</v>
      </c>
      <c r="T24" s="91" t="s">
        <v>62</v>
      </c>
      <c r="V24" s="86">
        <v>9000</v>
      </c>
      <c r="W24" s="119">
        <v>9</v>
      </c>
      <c r="Y24" s="78" t="s">
        <v>62</v>
      </c>
      <c r="Z24" s="119">
        <v>9</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9</v>
      </c>
      <c r="X25" s="18"/>
      <c r="Y25" s="544" t="s">
        <v>62</v>
      </c>
      <c r="Z25" s="211">
        <v>9</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9</v>
      </c>
      <c r="Y26" s="78" t="s">
        <v>62</v>
      </c>
      <c r="Z26" s="211">
        <v>9</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9</v>
      </c>
      <c r="Y27" s="88" t="s">
        <v>62</v>
      </c>
      <c r="Z27" s="119">
        <v>9</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9</v>
      </c>
      <c r="Y28" s="88" t="s">
        <v>62</v>
      </c>
      <c r="Z28" s="211">
        <v>9</v>
      </c>
    </row>
    <row r="29" spans="2:26" ht="18" customHeight="1" x14ac:dyDescent="0.2">
      <c r="B29" s="77">
        <v>29</v>
      </c>
      <c r="C29" s="78" t="s">
        <v>62</v>
      </c>
      <c r="D29" s="78" t="s">
        <v>62</v>
      </c>
      <c r="E29" s="77" t="s">
        <v>62</v>
      </c>
      <c r="F29" s="97"/>
      <c r="G29" s="98"/>
      <c r="H29" s="99"/>
      <c r="I29" s="82" t="s">
        <v>62</v>
      </c>
      <c r="J29" s="83"/>
      <c r="K29" s="97"/>
      <c r="L29" s="98"/>
      <c r="M29" s="99"/>
      <c r="N29" s="82" t="s">
        <v>62</v>
      </c>
      <c r="O29" s="84"/>
      <c r="P29" s="83" t="s">
        <v>62</v>
      </c>
      <c r="R29" s="91" t="s">
        <v>62</v>
      </c>
      <c r="T29" s="91" t="s">
        <v>62</v>
      </c>
      <c r="V29" s="86">
        <v>9000</v>
      </c>
      <c r="W29" s="119">
        <v>9</v>
      </c>
      <c r="Y29" s="78" t="s">
        <v>62</v>
      </c>
      <c r="Z29" s="211">
        <v>9</v>
      </c>
    </row>
    <row r="30" spans="2:26" s="37" customFormat="1" ht="18" customHeight="1" x14ac:dyDescent="0.2">
      <c r="B30" s="87">
        <v>30</v>
      </c>
      <c r="C30" s="88" t="s">
        <v>62</v>
      </c>
      <c r="D30" s="88" t="s">
        <v>62</v>
      </c>
      <c r="E30" s="87" t="s">
        <v>62</v>
      </c>
      <c r="F30" s="101"/>
      <c r="G30" s="102"/>
      <c r="H30" s="103"/>
      <c r="I30" s="89" t="s">
        <v>62</v>
      </c>
      <c r="J30" s="86"/>
      <c r="K30" s="101"/>
      <c r="L30" s="102"/>
      <c r="M30" s="103"/>
      <c r="N30" s="89" t="s">
        <v>62</v>
      </c>
      <c r="O30" s="90"/>
      <c r="P30" s="86" t="s">
        <v>62</v>
      </c>
      <c r="Q30" s="55"/>
      <c r="R30" s="91" t="s">
        <v>62</v>
      </c>
      <c r="S30" s="55"/>
      <c r="T30" s="91" t="s">
        <v>62</v>
      </c>
      <c r="U30" s="55"/>
      <c r="V30" s="86">
        <v>9000</v>
      </c>
      <c r="W30" s="211">
        <v>9</v>
      </c>
      <c r="Y30" s="88" t="s">
        <v>62</v>
      </c>
      <c r="Z30" s="119">
        <v>9</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9</v>
      </c>
      <c r="Y31" s="78" t="s">
        <v>62</v>
      </c>
      <c r="Z31" s="211">
        <v>9</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9</v>
      </c>
      <c r="Y32" s="78" t="s">
        <v>62</v>
      </c>
      <c r="Z32" s="211">
        <v>9</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9</v>
      </c>
      <c r="Y33" s="78" t="s">
        <v>62</v>
      </c>
      <c r="Z33" s="119">
        <v>9</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9</v>
      </c>
      <c r="Y34" s="88" t="s">
        <v>62</v>
      </c>
      <c r="Z34" s="119">
        <v>9</v>
      </c>
    </row>
    <row r="35" spans="2:31" ht="18" customHeight="1" x14ac:dyDescent="0.2">
      <c r="B35" s="87">
        <v>35</v>
      </c>
      <c r="C35" s="88" t="s">
        <v>62</v>
      </c>
      <c r="D35" s="88" t="s">
        <v>62</v>
      </c>
      <c r="E35" s="87" t="s">
        <v>62</v>
      </c>
      <c r="F35" s="101"/>
      <c r="G35" s="102"/>
      <c r="H35" s="103"/>
      <c r="I35" s="89" t="s">
        <v>62</v>
      </c>
      <c r="J35" s="86"/>
      <c r="K35" s="101"/>
      <c r="L35" s="102"/>
      <c r="M35" s="103"/>
      <c r="N35" s="89" t="s">
        <v>62</v>
      </c>
      <c r="O35" s="90"/>
      <c r="P35" s="86" t="s">
        <v>62</v>
      </c>
      <c r="R35" s="91" t="s">
        <v>62</v>
      </c>
      <c r="T35" s="91" t="s">
        <v>62</v>
      </c>
      <c r="V35" s="86">
        <v>9000</v>
      </c>
      <c r="W35" s="119">
        <v>9</v>
      </c>
      <c r="Y35" s="88" t="s">
        <v>62</v>
      </c>
      <c r="Z35" s="119">
        <v>9</v>
      </c>
    </row>
    <row r="36" spans="2:31" s="37" customFormat="1" ht="18" customHeight="1" x14ac:dyDescent="0.2">
      <c r="B36" s="87">
        <v>36</v>
      </c>
      <c r="C36" s="88" t="s">
        <v>62</v>
      </c>
      <c r="D36" s="88" t="s">
        <v>62</v>
      </c>
      <c r="E36" s="87" t="s">
        <v>62</v>
      </c>
      <c r="F36" s="101"/>
      <c r="G36" s="102"/>
      <c r="H36" s="103"/>
      <c r="I36" s="89" t="s">
        <v>62</v>
      </c>
      <c r="J36" s="86"/>
      <c r="K36" s="101"/>
      <c r="L36" s="102"/>
      <c r="M36" s="103"/>
      <c r="N36" s="89" t="s">
        <v>62</v>
      </c>
      <c r="O36" s="90"/>
      <c r="P36" s="86" t="s">
        <v>62</v>
      </c>
      <c r="Q36" s="55"/>
      <c r="R36" s="91" t="s">
        <v>62</v>
      </c>
      <c r="S36" s="55"/>
      <c r="T36" s="91" t="s">
        <v>62</v>
      </c>
      <c r="U36" s="55"/>
      <c r="V36" s="86">
        <v>9000</v>
      </c>
      <c r="W36" s="211">
        <v>9</v>
      </c>
      <c r="Y36" s="88" t="s">
        <v>62</v>
      </c>
      <c r="Z36" s="119">
        <v>9</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9</v>
      </c>
      <c r="Y37" s="78" t="s">
        <v>62</v>
      </c>
      <c r="Z37" s="119">
        <v>9</v>
      </c>
    </row>
    <row r="38" spans="2:31" ht="18" customHeight="1" x14ac:dyDescent="0.2">
      <c r="B38" s="87">
        <v>38</v>
      </c>
      <c r="C38" s="88" t="s">
        <v>62</v>
      </c>
      <c r="D38" s="88" t="s">
        <v>62</v>
      </c>
      <c r="E38" s="87" t="s">
        <v>62</v>
      </c>
      <c r="F38" s="101"/>
      <c r="G38" s="102"/>
      <c r="H38" s="103"/>
      <c r="I38" s="89" t="s">
        <v>62</v>
      </c>
      <c r="J38" s="86"/>
      <c r="K38" s="101"/>
      <c r="L38" s="102"/>
      <c r="M38" s="103"/>
      <c r="N38" s="89" t="s">
        <v>62</v>
      </c>
      <c r="O38" s="90"/>
      <c r="P38" s="86" t="s">
        <v>62</v>
      </c>
      <c r="R38" s="91" t="s">
        <v>62</v>
      </c>
      <c r="T38" s="91" t="s">
        <v>62</v>
      </c>
      <c r="V38" s="86">
        <v>9000</v>
      </c>
      <c r="W38" s="119">
        <v>9</v>
      </c>
      <c r="Y38" s="88" t="s">
        <v>62</v>
      </c>
      <c r="Z38" s="119">
        <v>9</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9</v>
      </c>
      <c r="X39" s="47"/>
      <c r="Y39" s="78" t="s">
        <v>62</v>
      </c>
      <c r="Z39" s="119">
        <v>9</v>
      </c>
      <c r="AD39" s="47"/>
      <c r="AE39" s="47"/>
    </row>
    <row r="40" spans="2:31" s="37" customFormat="1" ht="18" customHeight="1" x14ac:dyDescent="0.2">
      <c r="B40" s="77">
        <v>40</v>
      </c>
      <c r="C40" s="78" t="s">
        <v>62</v>
      </c>
      <c r="D40" s="78" t="s">
        <v>62</v>
      </c>
      <c r="E40" s="77" t="s">
        <v>62</v>
      </c>
      <c r="F40" s="97"/>
      <c r="G40" s="98"/>
      <c r="H40" s="99"/>
      <c r="I40" s="82" t="s">
        <v>62</v>
      </c>
      <c r="J40" s="83"/>
      <c r="K40" s="97"/>
      <c r="L40" s="98"/>
      <c r="M40" s="99"/>
      <c r="N40" s="82" t="s">
        <v>62</v>
      </c>
      <c r="O40" s="84"/>
      <c r="P40" s="83" t="s">
        <v>62</v>
      </c>
      <c r="Q40" s="55"/>
      <c r="R40" s="91" t="s">
        <v>62</v>
      </c>
      <c r="S40" s="55"/>
      <c r="T40" s="91" t="s">
        <v>62</v>
      </c>
      <c r="U40" s="55"/>
      <c r="V40" s="86">
        <v>9000</v>
      </c>
      <c r="W40" s="211">
        <v>9</v>
      </c>
      <c r="Y40" s="88" t="s">
        <v>62</v>
      </c>
      <c r="Z40" s="119">
        <v>9</v>
      </c>
    </row>
    <row r="41" spans="2:31" ht="18" customHeight="1" x14ac:dyDescent="0.2">
      <c r="B41" s="77">
        <v>41</v>
      </c>
      <c r="C41" s="78" t="s">
        <v>62</v>
      </c>
      <c r="D41" s="78" t="s">
        <v>62</v>
      </c>
      <c r="E41" s="77" t="s">
        <v>62</v>
      </c>
      <c r="F41" s="97"/>
      <c r="G41" s="98"/>
      <c r="H41" s="99"/>
      <c r="I41" s="82" t="s">
        <v>62</v>
      </c>
      <c r="J41" s="83"/>
      <c r="K41" s="97"/>
      <c r="L41" s="98"/>
      <c r="M41" s="99"/>
      <c r="N41" s="82" t="s">
        <v>62</v>
      </c>
      <c r="O41" s="84"/>
      <c r="P41" s="83" t="s">
        <v>62</v>
      </c>
      <c r="R41" s="91" t="s">
        <v>62</v>
      </c>
      <c r="T41" s="91" t="s">
        <v>62</v>
      </c>
      <c r="V41" s="86">
        <v>9000</v>
      </c>
      <c r="W41" s="119">
        <v>9</v>
      </c>
      <c r="Y41" s="88" t="s">
        <v>62</v>
      </c>
      <c r="Z41" s="119">
        <v>9</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9</v>
      </c>
      <c r="Y42" s="78" t="s">
        <v>62</v>
      </c>
      <c r="Z42" s="119">
        <v>9</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9</v>
      </c>
      <c r="Y43" s="78" t="s">
        <v>165</v>
      </c>
      <c r="Z43" s="211">
        <v>2</v>
      </c>
    </row>
    <row r="44" spans="2:31" ht="18" customHeight="1" x14ac:dyDescent="0.2">
      <c r="B44" s="87">
        <v>44</v>
      </c>
      <c r="C44" s="88" t="s">
        <v>62</v>
      </c>
      <c r="D44" s="88" t="s">
        <v>62</v>
      </c>
      <c r="E44" s="87" t="s">
        <v>62</v>
      </c>
      <c r="F44" s="101"/>
      <c r="G44" s="102"/>
      <c r="H44" s="103"/>
      <c r="I44" s="89" t="s">
        <v>62</v>
      </c>
      <c r="J44" s="86"/>
      <c r="K44" s="101"/>
      <c r="L44" s="102"/>
      <c r="M44" s="103"/>
      <c r="N44" s="89" t="s">
        <v>62</v>
      </c>
      <c r="O44" s="90"/>
      <c r="P44" s="86" t="s">
        <v>62</v>
      </c>
      <c r="R44" s="91" t="s">
        <v>62</v>
      </c>
      <c r="T44" s="91" t="s">
        <v>62</v>
      </c>
      <c r="V44" s="86">
        <v>9000</v>
      </c>
      <c r="W44" s="119">
        <v>9</v>
      </c>
      <c r="Y44" s="78" t="s">
        <v>159</v>
      </c>
      <c r="Z44" s="211">
        <v>3</v>
      </c>
    </row>
    <row r="45" spans="2:31" ht="18" customHeight="1" x14ac:dyDescent="0.2">
      <c r="B45" s="77">
        <v>45</v>
      </c>
      <c r="C45" s="78" t="s">
        <v>62</v>
      </c>
      <c r="D45" s="78" t="s">
        <v>62</v>
      </c>
      <c r="E45" s="77" t="s">
        <v>62</v>
      </c>
      <c r="F45" s="97"/>
      <c r="G45" s="98"/>
      <c r="H45" s="99"/>
      <c r="I45" s="82" t="s">
        <v>62</v>
      </c>
      <c r="J45" s="83"/>
      <c r="K45" s="97"/>
      <c r="L45" s="98"/>
      <c r="M45" s="99"/>
      <c r="N45" s="82" t="s">
        <v>62</v>
      </c>
      <c r="O45" s="84"/>
      <c r="P45" s="83" t="s">
        <v>62</v>
      </c>
      <c r="R45" s="91" t="s">
        <v>62</v>
      </c>
      <c r="T45" s="91" t="s">
        <v>62</v>
      </c>
      <c r="V45" s="86">
        <v>9000</v>
      </c>
      <c r="W45" s="119">
        <v>9</v>
      </c>
      <c r="Y45" s="78" t="s">
        <v>161</v>
      </c>
      <c r="Z45" s="211">
        <v>5</v>
      </c>
    </row>
    <row r="46" spans="2:31" ht="18" customHeight="1" x14ac:dyDescent="0.2">
      <c r="B46" s="87">
        <v>46</v>
      </c>
      <c r="C46" s="88" t="s">
        <v>62</v>
      </c>
      <c r="D46" s="88" t="s">
        <v>62</v>
      </c>
      <c r="E46" s="87" t="s">
        <v>62</v>
      </c>
      <c r="F46" s="101"/>
      <c r="G46" s="102"/>
      <c r="H46" s="103"/>
      <c r="I46" s="89" t="s">
        <v>62</v>
      </c>
      <c r="J46" s="86"/>
      <c r="K46" s="101"/>
      <c r="L46" s="102"/>
      <c r="M46" s="103"/>
      <c r="N46" s="89" t="s">
        <v>62</v>
      </c>
      <c r="O46" s="90"/>
      <c r="P46" s="86" t="s">
        <v>62</v>
      </c>
      <c r="R46" s="91" t="s">
        <v>62</v>
      </c>
      <c r="T46" s="91" t="s">
        <v>62</v>
      </c>
      <c r="V46" s="86">
        <v>9000</v>
      </c>
      <c r="W46" s="119">
        <v>9</v>
      </c>
      <c r="Y46" s="88" t="s">
        <v>169</v>
      </c>
      <c r="Z46" s="119">
        <v>4</v>
      </c>
    </row>
    <row r="47" spans="2:31" ht="18" customHeight="1" x14ac:dyDescent="0.2">
      <c r="B47" s="77">
        <v>47</v>
      </c>
      <c r="C47" s="78" t="s">
        <v>62</v>
      </c>
      <c r="D47" s="78" t="s">
        <v>62</v>
      </c>
      <c r="E47" s="77" t="s">
        <v>62</v>
      </c>
      <c r="F47" s="97"/>
      <c r="G47" s="98"/>
      <c r="H47" s="99"/>
      <c r="I47" s="82" t="s">
        <v>62</v>
      </c>
      <c r="J47" s="83"/>
      <c r="K47" s="97"/>
      <c r="L47" s="98"/>
      <c r="M47" s="99"/>
      <c r="N47" s="82" t="s">
        <v>62</v>
      </c>
      <c r="O47" s="84"/>
      <c r="P47" s="83" t="s">
        <v>62</v>
      </c>
      <c r="R47" s="91" t="s">
        <v>62</v>
      </c>
      <c r="T47" s="91" t="s">
        <v>62</v>
      </c>
      <c r="V47" s="86">
        <v>9000</v>
      </c>
      <c r="W47" s="119">
        <v>9</v>
      </c>
      <c r="Y47" s="88" t="s">
        <v>172</v>
      </c>
      <c r="Z47" s="119">
        <v>7</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9</v>
      </c>
      <c r="Y48" s="88" t="s">
        <v>164</v>
      </c>
      <c r="Z48" s="119">
        <v>1</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9</v>
      </c>
      <c r="Y49" s="78" t="s">
        <v>166</v>
      </c>
      <c r="Z49" s="211">
        <v>6</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9</v>
      </c>
      <c r="Y50" s="232" t="s">
        <v>170</v>
      </c>
      <c r="Z50" s="211">
        <v>8</v>
      </c>
    </row>
  </sheetData>
  <sheetProtection sheet="1" objects="1" scenarios="1"/>
  <sortState ref="Y1:Z50">
    <sortCondition ref="Y1"/>
    <sortCondition ref="Z1"/>
  </sortState>
  <customSheetViews>
    <customSheetView guid="{B63A9C9F-CFE4-40C9-8381-5421B247D702}" showGridLines="0" showRowCol="0" outlineSymbols="0" hiddenColumns="1" showRuler="0">
      <rowBreaks count="5" manualBreakCount="5">
        <brk id="34" max="16383" man="1"/>
        <brk id="64" max="16383" man="1"/>
        <brk id="94" max="16383" man="1"/>
        <brk id="129" max="16383" man="1"/>
        <brk id="159" max="16383" man="1"/>
      </rowBreaks>
      <colBreaks count="1" manualBreakCount="1">
        <brk id="16" max="1048575" man="1"/>
      </colBreaks>
      <pageMargins left="0" right="0" top="0.78740157480314965" bottom="0" header="0" footer="0"/>
      <printOptions horizontalCentered="1"/>
      <pageSetup paperSize="9" scale="97" orientation="portrait" r:id="rId1"/>
      <headerFooter alignWithMargins="0"/>
    </customSheetView>
  </customSheetView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3">
    <pageSetUpPr autoPageBreaks="0"/>
  </sheetPr>
  <dimension ref="B1:L57"/>
  <sheetViews>
    <sheetView showGridLines="0" showRowColHeaders="0" zoomScaleNormal="100" workbookViewId="0">
      <pane ySplit="7" topLeftCell="A8" activePane="bottomLeft" state="frozen"/>
      <selection activeCell="F4" sqref="F4"/>
      <selection pane="bottomLeft"/>
    </sheetView>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49" t="s">
        <v>111</v>
      </c>
      <c r="C1" s="649"/>
      <c r="D1" s="649"/>
      <c r="E1" s="649"/>
      <c r="F1" s="649"/>
      <c r="G1" s="649"/>
      <c r="H1" s="649"/>
      <c r="I1" s="649"/>
      <c r="J1" s="649"/>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47" t="str">
        <f>Start!$B$2</f>
        <v>Krajské kolo DOROSTU</v>
      </c>
      <c r="C3" s="647"/>
      <c r="D3" s="647"/>
      <c r="E3" s="648" t="str">
        <f>Start!$B$3</f>
        <v>9.6.2018 Chrudim</v>
      </c>
      <c r="F3" s="648"/>
      <c r="G3" s="648"/>
      <c r="H3" s="648"/>
      <c r="I3" s="648"/>
      <c r="J3" s="648"/>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54" t="str">
        <f>Start!$D$5</f>
        <v>Dorky mladší</v>
      </c>
      <c r="C5" s="655"/>
      <c r="D5" s="290"/>
      <c r="E5" s="290"/>
      <c r="F5" s="290"/>
      <c r="G5" s="105"/>
      <c r="H5" s="105"/>
      <c r="I5" s="290"/>
      <c r="J5" s="105"/>
      <c r="K5" s="277"/>
      <c r="L5" s="277"/>
    </row>
    <row r="6" spans="2:12" s="28" customFormat="1" ht="18" customHeight="1" x14ac:dyDescent="0.2">
      <c r="B6" s="650" t="s">
        <v>48</v>
      </c>
      <c r="C6" s="656" t="s">
        <v>56</v>
      </c>
      <c r="D6" s="658" t="s">
        <v>9</v>
      </c>
      <c r="E6" s="650" t="s">
        <v>1</v>
      </c>
      <c r="F6" s="650" t="str">
        <f>Start!$F$6</f>
        <v>Okres</v>
      </c>
      <c r="G6" s="652" t="s">
        <v>58</v>
      </c>
      <c r="H6" s="652" t="s">
        <v>59</v>
      </c>
      <c r="I6" s="139"/>
      <c r="J6" s="652" t="s">
        <v>57</v>
      </c>
    </row>
    <row r="7" spans="2:12" s="28" customFormat="1" ht="18" customHeight="1" thickBot="1" x14ac:dyDescent="0.25">
      <c r="B7" s="651"/>
      <c r="C7" s="657"/>
      <c r="D7" s="659"/>
      <c r="E7" s="651"/>
      <c r="F7" s="651"/>
      <c r="G7" s="653"/>
      <c r="H7" s="653"/>
      <c r="I7" s="140"/>
      <c r="J7" s="653"/>
    </row>
    <row r="8" spans="2:12" ht="18" customHeight="1" x14ac:dyDescent="0.2">
      <c r="B8" s="212">
        <f>IF('PJ - P'!C1="","",'PJ - P'!W1)</f>
        <v>1</v>
      </c>
      <c r="C8" s="92">
        <f>IF('PJ - P'!C1="","",'PJ - P'!B1)</f>
        <v>3</v>
      </c>
      <c r="D8" s="93" t="str">
        <f>IF('PJ - P'!C1="","",'PJ - P'!C1)</f>
        <v>Novotná Leona</v>
      </c>
      <c r="E8" s="93" t="str">
        <f>IF('PJ - P'!D1="","",'PJ - P'!D1)</f>
        <v>Skuteč</v>
      </c>
      <c r="F8" s="92" t="str">
        <f>IF('PJ - P'!E1="","",'PJ - P'!E1)</f>
        <v>CR</v>
      </c>
      <c r="G8" s="94">
        <f>IF('PJ - P'!I1="","",'PJ - P'!I1)</f>
        <v>19.71</v>
      </c>
      <c r="H8" s="94">
        <f>IF('PJ - P'!N1="","",'PJ - P'!N1)</f>
        <v>22.22</v>
      </c>
      <c r="I8" s="94"/>
      <c r="J8" s="150">
        <f>IF('PJ - P'!P1="","",'PJ - P'!P1)</f>
        <v>19.71</v>
      </c>
    </row>
    <row r="9" spans="2:12" ht="18" customHeight="1" x14ac:dyDescent="0.2">
      <c r="B9" s="148">
        <f>IF('PJ - P'!C2="","",'PJ - P'!W2)</f>
        <v>2</v>
      </c>
      <c r="C9" s="77">
        <f>IF('PJ - P'!C2="","",'PJ - P'!B2)</f>
        <v>4</v>
      </c>
      <c r="D9" s="78" t="str">
        <f>IF('PJ - P'!C2="","",'PJ - P'!C2)</f>
        <v>Dudková Martina</v>
      </c>
      <c r="E9" s="78" t="str">
        <f>IF('PJ - P'!D2="","",'PJ - P'!D2)</f>
        <v>Lukavice</v>
      </c>
      <c r="F9" s="77" t="str">
        <f>IF('PJ - P'!E2="","",'PJ - P'!E2)</f>
        <v>UO</v>
      </c>
      <c r="G9" s="82">
        <f>IF('PJ - P'!I2="","",'PJ - P'!I2)</f>
        <v>20.32</v>
      </c>
      <c r="H9" s="82">
        <f>IF('PJ - P'!N2="","",'PJ - P'!N2)</f>
        <v>19.82</v>
      </c>
      <c r="I9" s="82"/>
      <c r="J9" s="151">
        <f>IF('PJ - P'!P2="","",'PJ - P'!P2)</f>
        <v>19.82</v>
      </c>
    </row>
    <row r="10" spans="2:12" ht="18" customHeight="1" x14ac:dyDescent="0.2">
      <c r="B10" s="149">
        <f>IF('PJ - P'!C3="","",'PJ - P'!W3)</f>
        <v>3</v>
      </c>
      <c r="C10" s="87">
        <f>IF('PJ - P'!C3="","",'PJ - P'!B3)</f>
        <v>1</v>
      </c>
      <c r="D10" s="88" t="str">
        <f>IF('PJ - P'!C3="","",'PJ - P'!C3)</f>
        <v>Hájková Andrea</v>
      </c>
      <c r="E10" s="88" t="str">
        <f>IF('PJ - P'!D3="","",'PJ - P'!D3)</f>
        <v>Choceň</v>
      </c>
      <c r="F10" s="87" t="str">
        <f>IF('PJ - P'!E3="","",'PJ - P'!E3)</f>
        <v>UO</v>
      </c>
      <c r="G10" s="89">
        <f>IF('PJ - P'!I3="","",'PJ - P'!I3)</f>
        <v>20.079999999999998</v>
      </c>
      <c r="H10" s="89">
        <f>IF('PJ - P'!N3="","",'PJ - P'!N3)</f>
        <v>20.079999999999998</v>
      </c>
      <c r="I10" s="89"/>
      <c r="J10" s="152">
        <f>IF('PJ - P'!P3="","",'PJ - P'!P3)</f>
        <v>20.079999999999998</v>
      </c>
    </row>
    <row r="11" spans="2:12" ht="18" customHeight="1" x14ac:dyDescent="0.2">
      <c r="B11" s="148">
        <f>IF('PJ - P'!C4="","",'PJ - P'!W4)</f>
        <v>4</v>
      </c>
      <c r="C11" s="77">
        <f>IF('PJ - P'!C4="","",'PJ - P'!B4)</f>
        <v>7</v>
      </c>
      <c r="D11" s="78" t="str">
        <f>IF('PJ - P'!C4="","",'PJ - P'!C4)</f>
        <v>Křížová Darina</v>
      </c>
      <c r="E11" s="78" t="str">
        <f>IF('PJ - P'!D4="","",'PJ - P'!D4)</f>
        <v>Choceň</v>
      </c>
      <c r="F11" s="77" t="str">
        <f>IF('PJ - P'!E4="","",'PJ - P'!E4)</f>
        <v>UO</v>
      </c>
      <c r="G11" s="82">
        <f>IF('PJ - P'!I4="","",'PJ - P'!I4)</f>
        <v>23.22</v>
      </c>
      <c r="H11" s="82">
        <f>IF('PJ - P'!N4="","",'PJ - P'!N4)</f>
        <v>22.48</v>
      </c>
      <c r="I11" s="82"/>
      <c r="J11" s="151">
        <f>IF('PJ - P'!P4="","",'PJ - P'!P4)</f>
        <v>22.48</v>
      </c>
    </row>
    <row r="12" spans="2:12" ht="18" customHeight="1" x14ac:dyDescent="0.2">
      <c r="B12" s="149">
        <f>IF('PJ - P'!C5="","",'PJ - P'!W5)</f>
        <v>5</v>
      </c>
      <c r="C12" s="87">
        <f>IF('PJ - P'!C5="","",'PJ - P'!B5)</f>
        <v>2</v>
      </c>
      <c r="D12" s="88" t="str">
        <f>IF('PJ - P'!C5="","",'PJ - P'!C5)</f>
        <v>Hrochová Eliška</v>
      </c>
      <c r="E12" s="88" t="str">
        <f>IF('PJ - P'!D5="","",'PJ - P'!D5)</f>
        <v>Horní Roveň</v>
      </c>
      <c r="F12" s="87" t="str">
        <f>IF('PJ - P'!E5="","",'PJ - P'!E5)</f>
        <v>PA</v>
      </c>
      <c r="G12" s="89">
        <f>IF('PJ - P'!I5="","",'PJ - P'!I5)</f>
        <v>23.03</v>
      </c>
      <c r="H12" s="89">
        <f>IF('PJ - P'!N5="","",'PJ - P'!N5)</f>
        <v>23.7</v>
      </c>
      <c r="I12" s="89"/>
      <c r="J12" s="152">
        <f>IF('PJ - P'!P5="","",'PJ - P'!P5)</f>
        <v>23.03</v>
      </c>
    </row>
    <row r="13" spans="2:12" ht="18" customHeight="1" x14ac:dyDescent="0.2">
      <c r="B13" s="148">
        <f>IF('PJ - P'!C6="","",'PJ - P'!W6)</f>
        <v>6</v>
      </c>
      <c r="C13" s="77">
        <f>IF('PJ - P'!C6="","",'PJ - P'!B6)</f>
        <v>5</v>
      </c>
      <c r="D13" s="78" t="str">
        <f>IF('PJ - P'!C6="","",'PJ - P'!C6)</f>
        <v>Urbancová Petra</v>
      </c>
      <c r="E13" s="78" t="str">
        <f>IF('PJ - P'!D6="","",'PJ - P'!D6)</f>
        <v>Pardubice - město</v>
      </c>
      <c r="F13" s="77" t="str">
        <f>IF('PJ - P'!E6="","",'PJ - P'!E6)</f>
        <v>PA</v>
      </c>
      <c r="G13" s="82">
        <f>IF('PJ - P'!I6="","",'PJ - P'!I6)</f>
        <v>23.12</v>
      </c>
      <c r="H13" s="82">
        <f>IF('PJ - P'!N6="","",'PJ - P'!N6)</f>
        <v>26.15</v>
      </c>
      <c r="I13" s="82"/>
      <c r="J13" s="151">
        <f>IF('PJ - P'!P6="","",'PJ - P'!P6)</f>
        <v>23.12</v>
      </c>
    </row>
    <row r="14" spans="2:12" ht="18" customHeight="1" x14ac:dyDescent="0.2">
      <c r="B14" s="149">
        <f>IF('PJ - P'!C7="","",'PJ - P'!W7)</f>
        <v>7</v>
      </c>
      <c r="C14" s="87">
        <f>IF('PJ - P'!C7="","",'PJ - P'!B7)</f>
        <v>6</v>
      </c>
      <c r="D14" s="88" t="str">
        <f>IF('PJ - P'!C7="","",'PJ - P'!C7)</f>
        <v>Lupoměská Lucie</v>
      </c>
      <c r="E14" s="88" t="str">
        <f>IF('PJ - P'!D7="","",'PJ - P'!D7)</f>
        <v>Vinary</v>
      </c>
      <c r="F14" s="87" t="str">
        <f>IF('PJ - P'!E7="","",'PJ - P'!E7)</f>
        <v>CR</v>
      </c>
      <c r="G14" s="89">
        <f>IF('PJ - P'!I7="","",'PJ - P'!I7)</f>
        <v>24.96</v>
      </c>
      <c r="H14" s="89">
        <f>IF('PJ - P'!N7="","",'PJ - P'!N7)</f>
        <v>25.51</v>
      </c>
      <c r="I14" s="89"/>
      <c r="J14" s="152">
        <f>IF('PJ - P'!P7="","",'PJ - P'!P7)</f>
        <v>24.96</v>
      </c>
    </row>
    <row r="15" spans="2:12" ht="18" customHeight="1" x14ac:dyDescent="0.2">
      <c r="B15" s="148">
        <f>IF('PJ - P'!C8="","",'PJ - P'!W8)</f>
        <v>8</v>
      </c>
      <c r="C15" s="77">
        <f>IF('PJ - P'!C8="","",'PJ - P'!B8)</f>
        <v>8</v>
      </c>
      <c r="D15" s="78" t="str">
        <f>IF('PJ - P'!C8="","",'PJ - P'!C8)</f>
        <v>Vlasáková Eva</v>
      </c>
      <c r="E15" s="78" t="str">
        <f>IF('PJ - P'!D8="","",'PJ - P'!D8)</f>
        <v>Pardubice - město</v>
      </c>
      <c r="F15" s="77" t="str">
        <f>IF('PJ - P'!E8="","",'PJ - P'!E8)</f>
        <v>PA</v>
      </c>
      <c r="G15" s="82">
        <f>IF('PJ - P'!I8="","",'PJ - P'!I8)</f>
        <v>35.04</v>
      </c>
      <c r="H15" s="82">
        <f>IF('PJ - P'!N8="","",'PJ - P'!N8)</f>
        <v>33.72</v>
      </c>
      <c r="I15" s="82"/>
      <c r="J15" s="151">
        <f>IF('PJ - P'!P8="","",'PJ - P'!P8)</f>
        <v>33.72</v>
      </c>
    </row>
    <row r="16" spans="2:12" ht="18" customHeight="1" x14ac:dyDescent="0.2">
      <c r="B16" s="149" t="str">
        <f>IF('PJ - P'!C9="","",'PJ - P'!W9)</f>
        <v/>
      </c>
      <c r="C16" s="87" t="str">
        <f>IF('PJ - P'!C9="","",'PJ - P'!B9)</f>
        <v/>
      </c>
      <c r="D16" s="88" t="str">
        <f>IF('PJ - P'!C9="","",'PJ - P'!C9)</f>
        <v/>
      </c>
      <c r="E16" s="88" t="str">
        <f>IF('PJ - P'!D9="","",'PJ - P'!D9)</f>
        <v/>
      </c>
      <c r="F16" s="87" t="str">
        <f>IF('PJ - P'!E9="","",'PJ - P'!E9)</f>
        <v/>
      </c>
      <c r="G16" s="89" t="str">
        <f>IF('PJ - P'!I9="","",'PJ - P'!I9)</f>
        <v/>
      </c>
      <c r="H16" s="89" t="str">
        <f>IF('PJ - P'!N9="","",'PJ - P'!N9)</f>
        <v/>
      </c>
      <c r="I16" s="89"/>
      <c r="J16" s="152" t="str">
        <f>IF('PJ - P'!P9="","",'PJ - P'!P9)</f>
        <v/>
      </c>
    </row>
    <row r="17" spans="2:10" ht="18" customHeight="1" x14ac:dyDescent="0.2">
      <c r="B17" s="148" t="str">
        <f>IF('PJ - P'!C10="","",'PJ - P'!W10)</f>
        <v/>
      </c>
      <c r="C17" s="77" t="str">
        <f>IF('PJ - P'!C10="","",'PJ - P'!B10)</f>
        <v/>
      </c>
      <c r="D17" s="78" t="str">
        <f>IF('PJ - P'!C10="","",'PJ - P'!C10)</f>
        <v/>
      </c>
      <c r="E17" s="78" t="str">
        <f>IF('PJ - P'!D10="","",'PJ - P'!D10)</f>
        <v/>
      </c>
      <c r="F17" s="77" t="str">
        <f>IF('PJ - P'!E10="","",'PJ - P'!E10)</f>
        <v/>
      </c>
      <c r="G17" s="82" t="str">
        <f>IF('PJ - P'!I10="","",'PJ - P'!I10)</f>
        <v/>
      </c>
      <c r="H17" s="82" t="str">
        <f>IF('PJ - P'!N10="","",'PJ - P'!N10)</f>
        <v/>
      </c>
      <c r="I17" s="82"/>
      <c r="J17" s="151" t="str">
        <f>IF('PJ - P'!P10="","",'PJ - P'!P10)</f>
        <v/>
      </c>
    </row>
    <row r="18" spans="2:10" ht="18" customHeight="1" x14ac:dyDescent="0.2">
      <c r="B18" s="149" t="str">
        <f>IF('PJ - P'!C11="","",'PJ - P'!W11)</f>
        <v/>
      </c>
      <c r="C18" s="87" t="str">
        <f>IF('PJ - P'!C11="","",'PJ - P'!B11)</f>
        <v/>
      </c>
      <c r="D18" s="88" t="str">
        <f>IF('PJ - P'!C11="","",'PJ - P'!C11)</f>
        <v/>
      </c>
      <c r="E18" s="88" t="str">
        <f>IF('PJ - P'!D11="","",'PJ - P'!D11)</f>
        <v/>
      </c>
      <c r="F18" s="87" t="str">
        <f>IF('PJ - P'!E11="","",'PJ - P'!E11)</f>
        <v/>
      </c>
      <c r="G18" s="89" t="str">
        <f>IF('PJ - P'!I11="","",'PJ - P'!I11)</f>
        <v/>
      </c>
      <c r="H18" s="89" t="str">
        <f>IF('PJ - P'!N11="","",'PJ - P'!N11)</f>
        <v/>
      </c>
      <c r="I18" s="89"/>
      <c r="J18" s="152" t="str">
        <f>IF('PJ - P'!P11="","",'PJ - P'!P11)</f>
        <v/>
      </c>
    </row>
    <row r="19" spans="2:10" ht="18" customHeight="1" x14ac:dyDescent="0.2">
      <c r="B19" s="148" t="str">
        <f>IF('PJ - P'!C12="","",'PJ - P'!W12)</f>
        <v/>
      </c>
      <c r="C19" s="77" t="str">
        <f>IF('PJ - P'!C12="","",'PJ - P'!B12)</f>
        <v/>
      </c>
      <c r="D19" s="78" t="str">
        <f>IF('PJ - P'!C12="","",'PJ - P'!C12)</f>
        <v/>
      </c>
      <c r="E19" s="78" t="str">
        <f>IF('PJ - P'!D12="","",'PJ - P'!D12)</f>
        <v/>
      </c>
      <c r="F19" s="77" t="str">
        <f>IF('PJ - P'!E12="","",'PJ - P'!E12)</f>
        <v/>
      </c>
      <c r="G19" s="82" t="str">
        <f>IF('PJ - P'!I12="","",'PJ - P'!I12)</f>
        <v/>
      </c>
      <c r="H19" s="82" t="str">
        <f>IF('PJ - P'!N12="","",'PJ - P'!N12)</f>
        <v/>
      </c>
      <c r="I19" s="82"/>
      <c r="J19" s="151" t="str">
        <f>IF('PJ - P'!P12="","",'PJ - P'!P12)</f>
        <v/>
      </c>
    </row>
    <row r="20" spans="2:10" ht="18" customHeight="1" x14ac:dyDescent="0.2">
      <c r="B20" s="149" t="str">
        <f>IF('PJ - P'!C13="","",'PJ - P'!W13)</f>
        <v/>
      </c>
      <c r="C20" s="87" t="str">
        <f>IF('PJ - P'!C13="","",'PJ - P'!B13)</f>
        <v/>
      </c>
      <c r="D20" s="88" t="str">
        <f>IF('PJ - P'!C13="","",'PJ - P'!C13)</f>
        <v/>
      </c>
      <c r="E20" s="88" t="str">
        <f>IF('PJ - P'!D13="","",'PJ - P'!D13)</f>
        <v/>
      </c>
      <c r="F20" s="87" t="str">
        <f>IF('PJ - P'!E13="","",'PJ - P'!E13)</f>
        <v/>
      </c>
      <c r="G20" s="89" t="str">
        <f>IF('PJ - P'!I13="","",'PJ - P'!I13)</f>
        <v/>
      </c>
      <c r="H20" s="89" t="str">
        <f>IF('PJ - P'!N13="","",'PJ - P'!N13)</f>
        <v/>
      </c>
      <c r="I20" s="89"/>
      <c r="J20" s="152" t="str">
        <f>IF('PJ - P'!P13="","",'PJ - P'!P13)</f>
        <v/>
      </c>
    </row>
    <row r="21" spans="2:10" ht="18" customHeight="1" x14ac:dyDescent="0.2">
      <c r="B21" s="148" t="str">
        <f>IF('PJ - P'!C14="","",'PJ - P'!W14)</f>
        <v/>
      </c>
      <c r="C21" s="77" t="str">
        <f>IF('PJ - P'!C14="","",'PJ - P'!B14)</f>
        <v/>
      </c>
      <c r="D21" s="78" t="str">
        <f>IF('PJ - P'!C14="","",'PJ - P'!C14)</f>
        <v/>
      </c>
      <c r="E21" s="78" t="str">
        <f>IF('PJ - P'!D14="","",'PJ - P'!D14)</f>
        <v/>
      </c>
      <c r="F21" s="77" t="str">
        <f>IF('PJ - P'!E14="","",'PJ - P'!E14)</f>
        <v/>
      </c>
      <c r="G21" s="82" t="str">
        <f>IF('PJ - P'!I14="","",'PJ - P'!I14)</f>
        <v/>
      </c>
      <c r="H21" s="82" t="str">
        <f>IF('PJ - P'!N14="","",'PJ - P'!N14)</f>
        <v/>
      </c>
      <c r="I21" s="82"/>
      <c r="J21" s="151" t="str">
        <f>IF('PJ - P'!P14="","",'PJ - P'!P14)</f>
        <v/>
      </c>
    </row>
    <row r="22" spans="2:10" ht="18" customHeight="1" x14ac:dyDescent="0.2">
      <c r="B22" s="149" t="str">
        <f>IF('PJ - P'!C15="","",'PJ - P'!W15)</f>
        <v/>
      </c>
      <c r="C22" s="87" t="str">
        <f>IF('PJ - P'!C15="","",'PJ - P'!B15)</f>
        <v/>
      </c>
      <c r="D22" s="88" t="str">
        <f>IF('PJ - P'!C15="","",'PJ - P'!C15)</f>
        <v/>
      </c>
      <c r="E22" s="88" t="str">
        <f>IF('PJ - P'!D15="","",'PJ - P'!D15)</f>
        <v/>
      </c>
      <c r="F22" s="87" t="str">
        <f>IF('PJ - P'!E15="","",'PJ - P'!E15)</f>
        <v/>
      </c>
      <c r="G22" s="89" t="str">
        <f>IF('PJ - P'!I15="","",'PJ - P'!I15)</f>
        <v/>
      </c>
      <c r="H22" s="89" t="str">
        <f>IF('PJ - P'!N15="","",'PJ - P'!N15)</f>
        <v/>
      </c>
      <c r="I22" s="89"/>
      <c r="J22" s="152" t="str">
        <f>IF('PJ - P'!P15="","",'PJ - P'!P15)</f>
        <v/>
      </c>
    </row>
    <row r="23" spans="2:10" ht="18" customHeight="1" x14ac:dyDescent="0.2">
      <c r="B23" s="148" t="str">
        <f>IF('PJ - P'!C16="","",'PJ - P'!W16)</f>
        <v/>
      </c>
      <c r="C23" s="77" t="str">
        <f>IF('PJ - P'!C16="","",'PJ - P'!B16)</f>
        <v/>
      </c>
      <c r="D23" s="78" t="str">
        <f>IF('PJ - P'!C16="","",'PJ - P'!C16)</f>
        <v/>
      </c>
      <c r="E23" s="78" t="str">
        <f>IF('PJ - P'!D16="","",'PJ - P'!D16)</f>
        <v/>
      </c>
      <c r="F23" s="77" t="str">
        <f>IF('PJ - P'!E16="","",'PJ - P'!E16)</f>
        <v/>
      </c>
      <c r="G23" s="82" t="str">
        <f>IF('PJ - P'!I16="","",'PJ - P'!I16)</f>
        <v/>
      </c>
      <c r="H23" s="82" t="str">
        <f>IF('PJ - P'!N16="","",'PJ - P'!N16)</f>
        <v/>
      </c>
      <c r="I23" s="82"/>
      <c r="J23" s="151" t="str">
        <f>IF('PJ - P'!P16="","",'PJ - P'!P16)</f>
        <v/>
      </c>
    </row>
    <row r="24" spans="2:10" ht="18" customHeight="1" x14ac:dyDescent="0.2">
      <c r="B24" s="149" t="str">
        <f>IF('PJ - P'!C17="","",'PJ - P'!W17)</f>
        <v/>
      </c>
      <c r="C24" s="87" t="str">
        <f>IF('PJ - P'!C17="","",'PJ - P'!B17)</f>
        <v/>
      </c>
      <c r="D24" s="88" t="str">
        <f>IF('PJ - P'!C17="","",'PJ - P'!C17)</f>
        <v/>
      </c>
      <c r="E24" s="88" t="str">
        <f>IF('PJ - P'!D17="","",'PJ - P'!D17)</f>
        <v/>
      </c>
      <c r="F24" s="87" t="str">
        <f>IF('PJ - P'!E17="","",'PJ - P'!E17)</f>
        <v/>
      </c>
      <c r="G24" s="89" t="str">
        <f>IF('PJ - P'!I17="","",'PJ - P'!I17)</f>
        <v/>
      </c>
      <c r="H24" s="89" t="str">
        <f>IF('PJ - P'!N17="","",'PJ - P'!N17)</f>
        <v/>
      </c>
      <c r="I24" s="89"/>
      <c r="J24" s="152" t="str">
        <f>IF('PJ - P'!P17="","",'PJ - P'!P17)</f>
        <v/>
      </c>
    </row>
    <row r="25" spans="2:10" ht="18" customHeight="1" x14ac:dyDescent="0.2">
      <c r="B25" s="148" t="str">
        <f>IF('PJ - P'!C18="","",'PJ - P'!W18)</f>
        <v/>
      </c>
      <c r="C25" s="77" t="str">
        <f>IF('PJ - P'!C18="","",'PJ - P'!B18)</f>
        <v/>
      </c>
      <c r="D25" s="78" t="str">
        <f>IF('PJ - P'!C18="","",'PJ - P'!C18)</f>
        <v/>
      </c>
      <c r="E25" s="78" t="str">
        <f>IF('PJ - P'!D18="","",'PJ - P'!D18)</f>
        <v/>
      </c>
      <c r="F25" s="77" t="str">
        <f>IF('PJ - P'!E18="","",'PJ - P'!E18)</f>
        <v/>
      </c>
      <c r="G25" s="82" t="str">
        <f>IF('PJ - P'!I18="","",'PJ - P'!I18)</f>
        <v/>
      </c>
      <c r="H25" s="82" t="str">
        <f>IF('PJ - P'!N18="","",'PJ - P'!N18)</f>
        <v/>
      </c>
      <c r="I25" s="82"/>
      <c r="J25" s="151" t="str">
        <f>IF('PJ - P'!P18="","",'PJ - P'!P18)</f>
        <v/>
      </c>
    </row>
    <row r="26" spans="2:10" ht="18" customHeight="1" x14ac:dyDescent="0.2">
      <c r="B26" s="149" t="str">
        <f>IF('PJ - P'!C19="","",'PJ - P'!W19)</f>
        <v/>
      </c>
      <c r="C26" s="87" t="str">
        <f>IF('PJ - P'!C19="","",'PJ - P'!B19)</f>
        <v/>
      </c>
      <c r="D26" s="88" t="str">
        <f>IF('PJ - P'!C19="","",'PJ - P'!C19)</f>
        <v/>
      </c>
      <c r="E26" s="88" t="str">
        <f>IF('PJ - P'!D19="","",'PJ - P'!D19)</f>
        <v/>
      </c>
      <c r="F26" s="87" t="str">
        <f>IF('PJ - P'!E19="","",'PJ - P'!E19)</f>
        <v/>
      </c>
      <c r="G26" s="89" t="str">
        <f>IF('PJ - P'!I19="","",'PJ - P'!I19)</f>
        <v/>
      </c>
      <c r="H26" s="89" t="str">
        <f>IF('PJ - P'!N19="","",'PJ - P'!N19)</f>
        <v/>
      </c>
      <c r="I26" s="89"/>
      <c r="J26" s="152" t="str">
        <f>IF('PJ - P'!P19="","",'PJ - P'!P19)</f>
        <v/>
      </c>
    </row>
    <row r="27" spans="2:10" ht="18" customHeight="1" x14ac:dyDescent="0.2">
      <c r="B27" s="148" t="str">
        <f>IF('PJ - P'!C20="","",'PJ - P'!W20)</f>
        <v/>
      </c>
      <c r="C27" s="77" t="str">
        <f>IF('PJ - P'!C20="","",'PJ - P'!B20)</f>
        <v/>
      </c>
      <c r="D27" s="78" t="str">
        <f>IF('PJ - P'!C20="","",'PJ - P'!C20)</f>
        <v/>
      </c>
      <c r="E27" s="78" t="str">
        <f>IF('PJ - P'!D20="","",'PJ - P'!D20)</f>
        <v/>
      </c>
      <c r="F27" s="77" t="str">
        <f>IF('PJ - P'!E20="","",'PJ - P'!E20)</f>
        <v/>
      </c>
      <c r="G27" s="82" t="str">
        <f>IF('PJ - P'!I20="","",'PJ - P'!I20)</f>
        <v/>
      </c>
      <c r="H27" s="82" t="str">
        <f>IF('PJ - P'!N20="","",'PJ - P'!N20)</f>
        <v/>
      </c>
      <c r="I27" s="82"/>
      <c r="J27" s="151" t="str">
        <f>IF('PJ - P'!P20="","",'PJ - P'!P20)</f>
        <v/>
      </c>
    </row>
    <row r="28" spans="2:10" ht="18" customHeight="1" x14ac:dyDescent="0.2">
      <c r="B28" s="149" t="str">
        <f>IF('PJ - P'!C21="","",'PJ - P'!W21)</f>
        <v/>
      </c>
      <c r="C28" s="87" t="str">
        <f>IF('PJ - P'!C21="","",'PJ - P'!B21)</f>
        <v/>
      </c>
      <c r="D28" s="88" t="str">
        <f>IF('PJ - P'!C21="","",'PJ - P'!C21)</f>
        <v/>
      </c>
      <c r="E28" s="88" t="str">
        <f>IF('PJ - P'!D21="","",'PJ - P'!D21)</f>
        <v/>
      </c>
      <c r="F28" s="87" t="str">
        <f>IF('PJ - P'!E21="","",'PJ - P'!E21)</f>
        <v/>
      </c>
      <c r="G28" s="89" t="str">
        <f>IF('PJ - P'!I21="","",'PJ - P'!I21)</f>
        <v/>
      </c>
      <c r="H28" s="89" t="str">
        <f>IF('PJ - P'!N21="","",'PJ - P'!N21)</f>
        <v/>
      </c>
      <c r="I28" s="89"/>
      <c r="J28" s="152" t="str">
        <f>IF('PJ - P'!P21="","",'PJ - P'!P21)</f>
        <v/>
      </c>
    </row>
    <row r="29" spans="2:10" ht="18" customHeight="1" x14ac:dyDescent="0.2">
      <c r="B29" s="148" t="str">
        <f>IF('PJ - P'!C22="","",'PJ - P'!W22)</f>
        <v/>
      </c>
      <c r="C29" s="77" t="str">
        <f>IF('PJ - P'!C22="","",'PJ - P'!B22)</f>
        <v/>
      </c>
      <c r="D29" s="78" t="str">
        <f>IF('PJ - P'!C22="","",'PJ - P'!C22)</f>
        <v/>
      </c>
      <c r="E29" s="78" t="str">
        <f>IF('PJ - P'!D22="","",'PJ - P'!D22)</f>
        <v/>
      </c>
      <c r="F29" s="77" t="str">
        <f>IF('PJ - P'!E22="","",'PJ - P'!E22)</f>
        <v/>
      </c>
      <c r="G29" s="82" t="str">
        <f>IF('PJ - P'!I22="","",'PJ - P'!I22)</f>
        <v/>
      </c>
      <c r="H29" s="82" t="str">
        <f>IF('PJ - P'!N22="","",'PJ - P'!N22)</f>
        <v/>
      </c>
      <c r="I29" s="82"/>
      <c r="J29" s="151" t="str">
        <f>IF('PJ - P'!P22="","",'PJ - P'!P22)</f>
        <v/>
      </c>
    </row>
    <row r="30" spans="2:10" ht="18" customHeight="1" x14ac:dyDescent="0.2">
      <c r="B30" s="149" t="str">
        <f>IF('PJ - P'!C23="","",'PJ - P'!W23)</f>
        <v/>
      </c>
      <c r="C30" s="87" t="str">
        <f>IF('PJ - P'!C23="","",'PJ - P'!B23)</f>
        <v/>
      </c>
      <c r="D30" s="88" t="str">
        <f>IF('PJ - P'!C23="","",'PJ - P'!C23)</f>
        <v/>
      </c>
      <c r="E30" s="88" t="str">
        <f>IF('PJ - P'!D23="","",'PJ - P'!D23)</f>
        <v/>
      </c>
      <c r="F30" s="87" t="str">
        <f>IF('PJ - P'!E23="","",'PJ - P'!E23)</f>
        <v/>
      </c>
      <c r="G30" s="89" t="str">
        <f>IF('PJ - P'!I23="","",'PJ - P'!I23)</f>
        <v/>
      </c>
      <c r="H30" s="89" t="str">
        <f>IF('PJ - P'!N23="","",'PJ - P'!N23)</f>
        <v/>
      </c>
      <c r="I30" s="89"/>
      <c r="J30" s="152" t="str">
        <f>IF('PJ - P'!P23="","",'PJ - P'!P23)</f>
        <v/>
      </c>
    </row>
    <row r="31" spans="2:10" ht="18" customHeight="1" x14ac:dyDescent="0.2">
      <c r="B31" s="148" t="str">
        <f>IF('PJ - P'!C24="","",'PJ - P'!W24)</f>
        <v/>
      </c>
      <c r="C31" s="77" t="str">
        <f>IF('PJ - P'!C24="","",'PJ - P'!B24)</f>
        <v/>
      </c>
      <c r="D31" s="78" t="str">
        <f>IF('PJ - P'!C24="","",'PJ - P'!C24)</f>
        <v/>
      </c>
      <c r="E31" s="78" t="str">
        <f>IF('PJ - P'!D24="","",'PJ - P'!D24)</f>
        <v/>
      </c>
      <c r="F31" s="77" t="str">
        <f>IF('PJ - P'!E24="","",'PJ - P'!E24)</f>
        <v/>
      </c>
      <c r="G31" s="82" t="str">
        <f>IF('PJ - P'!I24="","",'PJ - P'!I24)</f>
        <v/>
      </c>
      <c r="H31" s="82" t="str">
        <f>IF('PJ - P'!N24="","",'PJ - P'!N24)</f>
        <v/>
      </c>
      <c r="I31" s="82"/>
      <c r="J31" s="151" t="str">
        <f>IF('PJ - P'!P24="","",'PJ - P'!P24)</f>
        <v/>
      </c>
    </row>
    <row r="32" spans="2:10" ht="18" customHeight="1" x14ac:dyDescent="0.2">
      <c r="B32" s="149" t="str">
        <f>IF('PJ - P'!C25="","",'PJ - P'!W25)</f>
        <v/>
      </c>
      <c r="C32" s="87" t="str">
        <f>IF('PJ - P'!C25="","",'PJ - P'!B25)</f>
        <v/>
      </c>
      <c r="D32" s="88" t="str">
        <f>IF('PJ - P'!C25="","",'PJ - P'!C25)</f>
        <v/>
      </c>
      <c r="E32" s="88" t="str">
        <f>IF('PJ - P'!D25="","",'PJ - P'!D25)</f>
        <v/>
      </c>
      <c r="F32" s="87" t="str">
        <f>IF('PJ - P'!E25="","",'PJ - P'!E25)</f>
        <v/>
      </c>
      <c r="G32" s="89" t="str">
        <f>IF('PJ - P'!I25="","",'PJ - P'!I25)</f>
        <v/>
      </c>
      <c r="H32" s="89" t="str">
        <f>IF('PJ - P'!N25="","",'PJ - P'!N25)</f>
        <v/>
      </c>
      <c r="I32" s="89"/>
      <c r="J32" s="152" t="str">
        <f>IF('PJ - P'!P25="","",'PJ - P'!P25)</f>
        <v/>
      </c>
    </row>
    <row r="33" spans="2:10" ht="18" customHeight="1" x14ac:dyDescent="0.2">
      <c r="B33" s="148" t="str">
        <f>IF('PJ - P'!C26="","",'PJ - P'!W26)</f>
        <v/>
      </c>
      <c r="C33" s="77" t="str">
        <f>IF('PJ - P'!C26="","",'PJ - P'!B26)</f>
        <v/>
      </c>
      <c r="D33" s="78" t="str">
        <f>IF('PJ - P'!C26="","",'PJ - P'!C26)</f>
        <v/>
      </c>
      <c r="E33" s="78" t="str">
        <f>IF('PJ - P'!D26="","",'PJ - P'!D26)</f>
        <v/>
      </c>
      <c r="F33" s="77" t="str">
        <f>IF('PJ - P'!E26="","",'PJ - P'!E26)</f>
        <v/>
      </c>
      <c r="G33" s="82" t="str">
        <f>IF('PJ - P'!I26="","",'PJ - P'!I26)</f>
        <v/>
      </c>
      <c r="H33" s="82" t="str">
        <f>IF('PJ - P'!N26="","",'PJ - P'!N26)</f>
        <v/>
      </c>
      <c r="I33" s="82"/>
      <c r="J33" s="151" t="str">
        <f>IF('PJ - P'!P26="","",'PJ - P'!P26)</f>
        <v/>
      </c>
    </row>
    <row r="34" spans="2:10" ht="18" customHeight="1" x14ac:dyDescent="0.2">
      <c r="B34" s="149" t="str">
        <f>IF('PJ - P'!C27="","",'PJ - P'!W27)</f>
        <v/>
      </c>
      <c r="C34" s="87" t="str">
        <f>IF('PJ - P'!C27="","",'PJ - P'!B27)</f>
        <v/>
      </c>
      <c r="D34" s="88" t="str">
        <f>IF('PJ - P'!C27="","",'PJ - P'!C27)</f>
        <v/>
      </c>
      <c r="E34" s="88" t="str">
        <f>IF('PJ - P'!D27="","",'PJ - P'!D27)</f>
        <v/>
      </c>
      <c r="F34" s="87" t="str">
        <f>IF('PJ - P'!E27="","",'PJ - P'!E27)</f>
        <v/>
      </c>
      <c r="G34" s="89" t="str">
        <f>IF('PJ - P'!I27="","",'PJ - P'!I27)</f>
        <v/>
      </c>
      <c r="H34" s="89" t="str">
        <f>IF('PJ - P'!N27="","",'PJ - P'!N27)</f>
        <v/>
      </c>
      <c r="I34" s="89"/>
      <c r="J34" s="152" t="str">
        <f>IF('PJ - P'!P27="","",'PJ - P'!P27)</f>
        <v/>
      </c>
    </row>
    <row r="35" spans="2:10" ht="18" customHeight="1" x14ac:dyDescent="0.2">
      <c r="B35" s="148" t="str">
        <f>IF('PJ - P'!C28="","",'PJ - P'!W28)</f>
        <v/>
      </c>
      <c r="C35" s="77" t="str">
        <f>IF('PJ - P'!C28="","",'PJ - P'!B28)</f>
        <v/>
      </c>
      <c r="D35" s="78" t="str">
        <f>IF('PJ - P'!C28="","",'PJ - P'!C28)</f>
        <v/>
      </c>
      <c r="E35" s="78" t="str">
        <f>IF('PJ - P'!D28="","",'PJ - P'!D28)</f>
        <v/>
      </c>
      <c r="F35" s="77" t="str">
        <f>IF('PJ - P'!E28="","",'PJ - P'!E28)</f>
        <v/>
      </c>
      <c r="G35" s="82" t="str">
        <f>IF('PJ - P'!I28="","",'PJ - P'!I28)</f>
        <v/>
      </c>
      <c r="H35" s="82" t="str">
        <f>IF('PJ - P'!N28="","",'PJ - P'!N28)</f>
        <v/>
      </c>
      <c r="I35" s="82"/>
      <c r="J35" s="151" t="str">
        <f>IF('PJ - P'!P28="","",'PJ - P'!P28)</f>
        <v/>
      </c>
    </row>
    <row r="36" spans="2:10" ht="18" customHeight="1" x14ac:dyDescent="0.2">
      <c r="B36" s="149" t="str">
        <f>IF('PJ - P'!C29="","",'PJ - P'!W29)</f>
        <v/>
      </c>
      <c r="C36" s="87" t="str">
        <f>IF('PJ - P'!C29="","",'PJ - P'!B29)</f>
        <v/>
      </c>
      <c r="D36" s="88" t="str">
        <f>IF('PJ - P'!C29="","",'PJ - P'!C29)</f>
        <v/>
      </c>
      <c r="E36" s="88" t="str">
        <f>IF('PJ - P'!D29="","",'PJ - P'!D29)</f>
        <v/>
      </c>
      <c r="F36" s="87" t="str">
        <f>IF('PJ - P'!E29="","",'PJ - P'!E29)</f>
        <v/>
      </c>
      <c r="G36" s="89" t="str">
        <f>IF('PJ - P'!I29="","",'PJ - P'!I29)</f>
        <v/>
      </c>
      <c r="H36" s="89" t="str">
        <f>IF('PJ - P'!N29="","",'PJ - P'!N29)</f>
        <v/>
      </c>
      <c r="I36" s="89"/>
      <c r="J36" s="152" t="str">
        <f>IF('PJ - P'!P29="","",'PJ - P'!P29)</f>
        <v/>
      </c>
    </row>
    <row r="37" spans="2:10" ht="18" customHeight="1" x14ac:dyDescent="0.2">
      <c r="B37" s="148" t="str">
        <f>IF('PJ - P'!C30="","",'PJ - P'!W30)</f>
        <v/>
      </c>
      <c r="C37" s="77" t="str">
        <f>IF('PJ - P'!C30="","",'PJ - P'!B30)</f>
        <v/>
      </c>
      <c r="D37" s="78" t="str">
        <f>IF('PJ - P'!C30="","",'PJ - P'!C30)</f>
        <v/>
      </c>
      <c r="E37" s="78" t="str">
        <f>IF('PJ - P'!D30="","",'PJ - P'!D30)</f>
        <v/>
      </c>
      <c r="F37" s="77" t="str">
        <f>IF('PJ - P'!E30="","",'PJ - P'!E30)</f>
        <v/>
      </c>
      <c r="G37" s="82" t="str">
        <f>IF('PJ - P'!I30="","",'PJ - P'!I30)</f>
        <v/>
      </c>
      <c r="H37" s="82" t="str">
        <f>IF('PJ - P'!N30="","",'PJ - P'!N30)</f>
        <v/>
      </c>
      <c r="I37" s="82"/>
      <c r="J37" s="151" t="str">
        <f>IF('PJ - P'!P30="","",'PJ - P'!P30)</f>
        <v/>
      </c>
    </row>
    <row r="38" spans="2:10" ht="18" customHeight="1" x14ac:dyDescent="0.2">
      <c r="B38" s="149" t="str">
        <f>IF('PJ - P'!C31="","",'PJ - P'!W31)</f>
        <v/>
      </c>
      <c r="C38" s="87" t="str">
        <f>IF('PJ - P'!C31="","",'PJ - P'!B31)</f>
        <v/>
      </c>
      <c r="D38" s="88" t="str">
        <f>IF('PJ - P'!C31="","",'PJ - P'!C31)</f>
        <v/>
      </c>
      <c r="E38" s="88" t="str">
        <f>IF('PJ - P'!D31="","",'PJ - P'!D31)</f>
        <v/>
      </c>
      <c r="F38" s="87" t="str">
        <f>IF('PJ - P'!E31="","",'PJ - P'!E31)</f>
        <v/>
      </c>
      <c r="G38" s="89" t="str">
        <f>IF('PJ - P'!I31="","",'PJ - P'!I31)</f>
        <v/>
      </c>
      <c r="H38" s="89" t="str">
        <f>IF('PJ - P'!N31="","",'PJ - P'!N31)</f>
        <v/>
      </c>
      <c r="I38" s="89"/>
      <c r="J38" s="152" t="str">
        <f>IF('PJ - P'!P31="","",'PJ - P'!P31)</f>
        <v/>
      </c>
    </row>
    <row r="39" spans="2:10" ht="18" customHeight="1" x14ac:dyDescent="0.2">
      <c r="B39" s="148" t="str">
        <f>IF('PJ - P'!C32="","",'PJ - P'!W32)</f>
        <v/>
      </c>
      <c r="C39" s="77" t="str">
        <f>IF('PJ - P'!C32="","",'PJ - P'!B32)</f>
        <v/>
      </c>
      <c r="D39" s="78" t="str">
        <f>IF('PJ - P'!C32="","",'PJ - P'!C32)</f>
        <v/>
      </c>
      <c r="E39" s="78" t="str">
        <f>IF('PJ - P'!D32="","",'PJ - P'!D32)</f>
        <v/>
      </c>
      <c r="F39" s="77" t="str">
        <f>IF('PJ - P'!E32="","",'PJ - P'!E32)</f>
        <v/>
      </c>
      <c r="G39" s="82" t="str">
        <f>IF('PJ - P'!I32="","",'PJ - P'!I32)</f>
        <v/>
      </c>
      <c r="H39" s="82" t="str">
        <f>IF('PJ - P'!N32="","",'PJ - P'!N32)</f>
        <v/>
      </c>
      <c r="I39" s="82"/>
      <c r="J39" s="151" t="str">
        <f>IF('PJ - P'!P32="","",'PJ - P'!P32)</f>
        <v/>
      </c>
    </row>
    <row r="40" spans="2:10" ht="18" customHeight="1" x14ac:dyDescent="0.2">
      <c r="B40" s="149" t="str">
        <f>IF('PJ - P'!C33="","",'PJ - P'!W33)</f>
        <v/>
      </c>
      <c r="C40" s="87" t="str">
        <f>IF('PJ - P'!C33="","",'PJ - P'!B33)</f>
        <v/>
      </c>
      <c r="D40" s="88" t="str">
        <f>IF('PJ - P'!C33="","",'PJ - P'!C33)</f>
        <v/>
      </c>
      <c r="E40" s="88" t="str">
        <f>IF('PJ - P'!D33="","",'PJ - P'!D33)</f>
        <v/>
      </c>
      <c r="F40" s="87" t="str">
        <f>IF('PJ - P'!E33="","",'PJ - P'!E33)</f>
        <v/>
      </c>
      <c r="G40" s="89" t="str">
        <f>IF('PJ - P'!I33="","",'PJ - P'!I33)</f>
        <v/>
      </c>
      <c r="H40" s="89" t="str">
        <f>IF('PJ - P'!N33="","",'PJ - P'!N33)</f>
        <v/>
      </c>
      <c r="I40" s="89"/>
      <c r="J40" s="152" t="str">
        <f>IF('PJ - P'!P33="","",'PJ - P'!P33)</f>
        <v/>
      </c>
    </row>
    <row r="41" spans="2:10" ht="18" customHeight="1" x14ac:dyDescent="0.2">
      <c r="B41" s="148" t="str">
        <f>IF('PJ - P'!C34="","",'PJ - P'!W34)</f>
        <v/>
      </c>
      <c r="C41" s="77" t="str">
        <f>IF('PJ - P'!C34="","",'PJ - P'!B34)</f>
        <v/>
      </c>
      <c r="D41" s="78" t="str">
        <f>IF('PJ - P'!C34="","",'PJ - P'!C34)</f>
        <v/>
      </c>
      <c r="E41" s="78" t="str">
        <f>IF('PJ - P'!D34="","",'PJ - P'!D34)</f>
        <v/>
      </c>
      <c r="F41" s="77" t="str">
        <f>IF('PJ - P'!E34="","",'PJ - P'!E34)</f>
        <v/>
      </c>
      <c r="G41" s="82" t="str">
        <f>IF('PJ - P'!I34="","",'PJ - P'!I34)</f>
        <v/>
      </c>
      <c r="H41" s="82" t="str">
        <f>IF('PJ - P'!N34="","",'PJ - P'!N34)</f>
        <v/>
      </c>
      <c r="I41" s="82"/>
      <c r="J41" s="151" t="str">
        <f>IF('PJ - P'!P34="","",'PJ - P'!P34)</f>
        <v/>
      </c>
    </row>
    <row r="42" spans="2:10" ht="18" customHeight="1" x14ac:dyDescent="0.2">
      <c r="B42" s="149" t="str">
        <f>IF('PJ - P'!C35="","",'PJ - P'!W35)</f>
        <v/>
      </c>
      <c r="C42" s="87" t="str">
        <f>IF('PJ - P'!C35="","",'PJ - P'!B35)</f>
        <v/>
      </c>
      <c r="D42" s="88" t="str">
        <f>IF('PJ - P'!C35="","",'PJ - P'!C35)</f>
        <v/>
      </c>
      <c r="E42" s="88" t="str">
        <f>IF('PJ - P'!D35="","",'PJ - P'!D35)</f>
        <v/>
      </c>
      <c r="F42" s="87" t="str">
        <f>IF('PJ - P'!E35="","",'PJ - P'!E35)</f>
        <v/>
      </c>
      <c r="G42" s="89" t="str">
        <f>IF('PJ - P'!I35="","",'PJ - P'!I35)</f>
        <v/>
      </c>
      <c r="H42" s="89" t="str">
        <f>IF('PJ - P'!N35="","",'PJ - P'!N35)</f>
        <v/>
      </c>
      <c r="I42" s="89"/>
      <c r="J42" s="152" t="str">
        <f>IF('PJ - P'!P35="","",'PJ - P'!P35)</f>
        <v/>
      </c>
    </row>
    <row r="43" spans="2:10" ht="18" customHeight="1" x14ac:dyDescent="0.2">
      <c r="B43" s="148" t="str">
        <f>IF('PJ - P'!C36="","",'PJ - P'!W36)</f>
        <v/>
      </c>
      <c r="C43" s="77" t="str">
        <f>IF('PJ - P'!C36="","",'PJ - P'!B36)</f>
        <v/>
      </c>
      <c r="D43" s="78" t="str">
        <f>IF('PJ - P'!C36="","",'PJ - P'!C36)</f>
        <v/>
      </c>
      <c r="E43" s="78" t="str">
        <f>IF('PJ - P'!D36="","",'PJ - P'!D36)</f>
        <v/>
      </c>
      <c r="F43" s="77" t="str">
        <f>IF('PJ - P'!E36="","",'PJ - P'!E36)</f>
        <v/>
      </c>
      <c r="G43" s="82" t="str">
        <f>IF('PJ - P'!I36="","",'PJ - P'!I36)</f>
        <v/>
      </c>
      <c r="H43" s="82" t="str">
        <f>IF('PJ - P'!N36="","",'PJ - P'!N36)</f>
        <v/>
      </c>
      <c r="I43" s="82"/>
      <c r="J43" s="151" t="str">
        <f>IF('PJ - P'!P36="","",'PJ - P'!P36)</f>
        <v/>
      </c>
    </row>
    <row r="44" spans="2:10" ht="18" customHeight="1" x14ac:dyDescent="0.2">
      <c r="B44" s="149" t="str">
        <f>IF('PJ - P'!C37="","",'PJ - P'!W37)</f>
        <v/>
      </c>
      <c r="C44" s="87" t="str">
        <f>IF('PJ - P'!C37="","",'PJ - P'!B37)</f>
        <v/>
      </c>
      <c r="D44" s="88" t="str">
        <f>IF('PJ - P'!C37="","",'PJ - P'!C37)</f>
        <v/>
      </c>
      <c r="E44" s="88" t="str">
        <f>IF('PJ - P'!D37="","",'PJ - P'!D37)</f>
        <v/>
      </c>
      <c r="F44" s="87" t="str">
        <f>IF('PJ - P'!E37="","",'PJ - P'!E37)</f>
        <v/>
      </c>
      <c r="G44" s="89" t="str">
        <f>IF('PJ - P'!I37="","",'PJ - P'!I37)</f>
        <v/>
      </c>
      <c r="H44" s="89" t="str">
        <f>IF('PJ - P'!N37="","",'PJ - P'!N37)</f>
        <v/>
      </c>
      <c r="I44" s="89"/>
      <c r="J44" s="152" t="str">
        <f>IF('PJ - P'!P37="","",'PJ - P'!P37)</f>
        <v/>
      </c>
    </row>
    <row r="45" spans="2:10" ht="18" customHeight="1" x14ac:dyDescent="0.2">
      <c r="B45" s="148" t="str">
        <f>IF('PJ - P'!C38="","",'PJ - P'!W38)</f>
        <v/>
      </c>
      <c r="C45" s="77" t="str">
        <f>IF('PJ - P'!C38="","",'PJ - P'!B38)</f>
        <v/>
      </c>
      <c r="D45" s="78" t="str">
        <f>IF('PJ - P'!C38="","",'PJ - P'!C38)</f>
        <v/>
      </c>
      <c r="E45" s="78" t="str">
        <f>IF('PJ - P'!D38="","",'PJ - P'!D38)</f>
        <v/>
      </c>
      <c r="F45" s="77" t="str">
        <f>IF('PJ - P'!E38="","",'PJ - P'!E38)</f>
        <v/>
      </c>
      <c r="G45" s="82" t="str">
        <f>IF('PJ - P'!I38="","",'PJ - P'!I38)</f>
        <v/>
      </c>
      <c r="H45" s="82" t="str">
        <f>IF('PJ - P'!N38="","",'PJ - P'!N38)</f>
        <v/>
      </c>
      <c r="I45" s="82"/>
      <c r="J45" s="151" t="str">
        <f>IF('PJ - P'!P38="","",'PJ - P'!P38)</f>
        <v/>
      </c>
    </row>
    <row r="46" spans="2:10" ht="18" customHeight="1" x14ac:dyDescent="0.2">
      <c r="B46" s="149" t="str">
        <f>IF('PJ - P'!C39="","",'PJ - P'!W39)</f>
        <v/>
      </c>
      <c r="C46" s="87" t="str">
        <f>IF('PJ - P'!C39="","",'PJ - P'!B39)</f>
        <v/>
      </c>
      <c r="D46" s="88" t="str">
        <f>IF('PJ - P'!C39="","",'PJ - P'!C39)</f>
        <v/>
      </c>
      <c r="E46" s="88" t="str">
        <f>IF('PJ - P'!D39="","",'PJ - P'!D39)</f>
        <v/>
      </c>
      <c r="F46" s="87" t="str">
        <f>IF('PJ - P'!E39="","",'PJ - P'!E39)</f>
        <v/>
      </c>
      <c r="G46" s="89" t="str">
        <f>IF('PJ - P'!I39="","",'PJ - P'!I39)</f>
        <v/>
      </c>
      <c r="H46" s="89" t="str">
        <f>IF('PJ - P'!N39="","",'PJ - P'!N39)</f>
        <v/>
      </c>
      <c r="I46" s="89"/>
      <c r="J46" s="152" t="str">
        <f>IF('PJ - P'!P39="","",'PJ - P'!P39)</f>
        <v/>
      </c>
    </row>
    <row r="47" spans="2:10" ht="18" customHeight="1" x14ac:dyDescent="0.2">
      <c r="B47" s="148" t="str">
        <f>IF('PJ - P'!C40="","",'PJ - P'!W40)</f>
        <v/>
      </c>
      <c r="C47" s="77" t="str">
        <f>IF('PJ - P'!C40="","",'PJ - P'!B40)</f>
        <v/>
      </c>
      <c r="D47" s="78" t="str">
        <f>IF('PJ - P'!C40="","",'PJ - P'!C40)</f>
        <v/>
      </c>
      <c r="E47" s="78" t="str">
        <f>IF('PJ - P'!D40="","",'PJ - P'!D40)</f>
        <v/>
      </c>
      <c r="F47" s="77" t="str">
        <f>IF('PJ - P'!E40="","",'PJ - P'!E40)</f>
        <v/>
      </c>
      <c r="G47" s="82" t="str">
        <f>IF('PJ - P'!I40="","",'PJ - P'!I40)</f>
        <v/>
      </c>
      <c r="H47" s="82" t="str">
        <f>IF('PJ - P'!N40="","",'PJ - P'!N40)</f>
        <v/>
      </c>
      <c r="I47" s="82"/>
      <c r="J47" s="151" t="str">
        <f>IF('PJ - P'!P40="","",'PJ - P'!P40)</f>
        <v/>
      </c>
    </row>
    <row r="48" spans="2:10" ht="18" customHeight="1" x14ac:dyDescent="0.2">
      <c r="B48" s="149" t="str">
        <f>IF('PJ - P'!C41="","",'PJ - P'!W41)</f>
        <v/>
      </c>
      <c r="C48" s="87" t="str">
        <f>IF('PJ - P'!C41="","",'PJ - P'!B41)</f>
        <v/>
      </c>
      <c r="D48" s="88" t="str">
        <f>IF('PJ - P'!C41="","",'PJ - P'!C41)</f>
        <v/>
      </c>
      <c r="E48" s="88" t="str">
        <f>IF('PJ - P'!D41="","",'PJ - P'!D41)</f>
        <v/>
      </c>
      <c r="F48" s="87" t="str">
        <f>IF('PJ - P'!E41="","",'PJ - P'!E41)</f>
        <v/>
      </c>
      <c r="G48" s="89" t="str">
        <f>IF('PJ - P'!I41="","",'PJ - P'!I41)</f>
        <v/>
      </c>
      <c r="H48" s="89" t="str">
        <f>IF('PJ - P'!N41="","",'PJ - P'!N41)</f>
        <v/>
      </c>
      <c r="I48" s="89"/>
      <c r="J48" s="152" t="str">
        <f>IF('PJ - P'!P41="","",'PJ - P'!P41)</f>
        <v/>
      </c>
    </row>
    <row r="49" spans="2:10" ht="18" customHeight="1" x14ac:dyDescent="0.2">
      <c r="B49" s="148" t="str">
        <f>IF('PJ - P'!C42="","",'PJ - P'!W42)</f>
        <v/>
      </c>
      <c r="C49" s="77" t="str">
        <f>IF('PJ - P'!C42="","",'PJ - P'!B42)</f>
        <v/>
      </c>
      <c r="D49" s="78" t="str">
        <f>IF('PJ - P'!C42="","",'PJ - P'!C42)</f>
        <v/>
      </c>
      <c r="E49" s="78" t="str">
        <f>IF('PJ - P'!D42="","",'PJ - P'!D42)</f>
        <v/>
      </c>
      <c r="F49" s="77" t="str">
        <f>IF('PJ - P'!E42="","",'PJ - P'!E42)</f>
        <v/>
      </c>
      <c r="G49" s="82" t="str">
        <f>IF('PJ - P'!I42="","",'PJ - P'!I42)</f>
        <v/>
      </c>
      <c r="H49" s="82" t="str">
        <f>IF('PJ - P'!N42="","",'PJ - P'!N42)</f>
        <v/>
      </c>
      <c r="I49" s="82"/>
      <c r="J49" s="151" t="str">
        <f>IF('PJ - P'!P42="","",'PJ - P'!P42)</f>
        <v/>
      </c>
    </row>
    <row r="50" spans="2:10" ht="18" customHeight="1" x14ac:dyDescent="0.2">
      <c r="B50" s="149" t="str">
        <f>IF('PJ - P'!C43="","",'PJ - P'!W43)</f>
        <v/>
      </c>
      <c r="C50" s="87" t="str">
        <f>IF('PJ - P'!C43="","",'PJ - P'!B43)</f>
        <v/>
      </c>
      <c r="D50" s="88" t="str">
        <f>IF('PJ - P'!C43="","",'PJ - P'!C43)</f>
        <v/>
      </c>
      <c r="E50" s="88" t="str">
        <f>IF('PJ - P'!D43="","",'PJ - P'!D43)</f>
        <v/>
      </c>
      <c r="F50" s="87" t="str">
        <f>IF('PJ - P'!E43="","",'PJ - P'!E43)</f>
        <v/>
      </c>
      <c r="G50" s="89" t="str">
        <f>IF('PJ - P'!I43="","",'PJ - P'!I43)</f>
        <v/>
      </c>
      <c r="H50" s="89" t="str">
        <f>IF('PJ - P'!N43="","",'PJ - P'!N43)</f>
        <v/>
      </c>
      <c r="I50" s="89"/>
      <c r="J50" s="152" t="str">
        <f>IF('PJ - P'!P43="","",'PJ - P'!P43)</f>
        <v/>
      </c>
    </row>
    <row r="51" spans="2:10" ht="18" customHeight="1" x14ac:dyDescent="0.2">
      <c r="B51" s="148" t="str">
        <f>IF('PJ - P'!C44="","",'PJ - P'!W44)</f>
        <v/>
      </c>
      <c r="C51" s="77" t="str">
        <f>IF('PJ - P'!C44="","",'PJ - P'!B44)</f>
        <v/>
      </c>
      <c r="D51" s="78" t="str">
        <f>IF('PJ - P'!C44="","",'PJ - P'!C44)</f>
        <v/>
      </c>
      <c r="E51" s="78" t="str">
        <f>IF('PJ - P'!D44="","",'PJ - P'!D44)</f>
        <v/>
      </c>
      <c r="F51" s="77" t="str">
        <f>IF('PJ - P'!E44="","",'PJ - P'!E44)</f>
        <v/>
      </c>
      <c r="G51" s="82" t="str">
        <f>IF('PJ - P'!I44="","",'PJ - P'!I44)</f>
        <v/>
      </c>
      <c r="H51" s="82" t="str">
        <f>IF('PJ - P'!N44="","",'PJ - P'!N44)</f>
        <v/>
      </c>
      <c r="I51" s="82"/>
      <c r="J51" s="151" t="str">
        <f>IF('PJ - P'!P44="","",'PJ - P'!P44)</f>
        <v/>
      </c>
    </row>
    <row r="52" spans="2:10" ht="18" customHeight="1" x14ac:dyDescent="0.2">
      <c r="B52" s="149" t="str">
        <f>IF('PJ - P'!C45="","",'PJ - P'!W45)</f>
        <v/>
      </c>
      <c r="C52" s="87" t="str">
        <f>IF('PJ - P'!C45="","",'PJ - P'!B45)</f>
        <v/>
      </c>
      <c r="D52" s="88" t="str">
        <f>IF('PJ - P'!C45="","",'PJ - P'!C45)</f>
        <v/>
      </c>
      <c r="E52" s="88" t="str">
        <f>IF('PJ - P'!D45="","",'PJ - P'!D45)</f>
        <v/>
      </c>
      <c r="F52" s="87" t="str">
        <f>IF('PJ - P'!E45="","",'PJ - P'!E45)</f>
        <v/>
      </c>
      <c r="G52" s="89" t="str">
        <f>IF('PJ - P'!I45="","",'PJ - P'!I45)</f>
        <v/>
      </c>
      <c r="H52" s="89" t="str">
        <f>IF('PJ - P'!N45="","",'PJ - P'!N45)</f>
        <v/>
      </c>
      <c r="I52" s="89"/>
      <c r="J52" s="152" t="str">
        <f>IF('PJ - P'!P45="","",'PJ - P'!P45)</f>
        <v/>
      </c>
    </row>
    <row r="53" spans="2:10" ht="18" customHeight="1" x14ac:dyDescent="0.2">
      <c r="B53" s="148" t="str">
        <f>IF('PJ - P'!C46="","",'PJ - P'!W46)</f>
        <v/>
      </c>
      <c r="C53" s="77" t="str">
        <f>IF('PJ - P'!C46="","",'PJ - P'!B46)</f>
        <v/>
      </c>
      <c r="D53" s="78" t="str">
        <f>IF('PJ - P'!C46="","",'PJ - P'!C46)</f>
        <v/>
      </c>
      <c r="E53" s="78" t="str">
        <f>IF('PJ - P'!D46="","",'PJ - P'!D46)</f>
        <v/>
      </c>
      <c r="F53" s="77" t="str">
        <f>IF('PJ - P'!E46="","",'PJ - P'!E46)</f>
        <v/>
      </c>
      <c r="G53" s="82" t="str">
        <f>IF('PJ - P'!I46="","",'PJ - P'!I46)</f>
        <v/>
      </c>
      <c r="H53" s="82" t="str">
        <f>IF('PJ - P'!N46="","",'PJ - P'!N46)</f>
        <v/>
      </c>
      <c r="I53" s="82"/>
      <c r="J53" s="151" t="str">
        <f>IF('PJ - P'!P46="","",'PJ - P'!P46)</f>
        <v/>
      </c>
    </row>
    <row r="54" spans="2:10" ht="18" customHeight="1" x14ac:dyDescent="0.2">
      <c r="B54" s="149" t="str">
        <f>IF('PJ - P'!C47="","",'PJ - P'!W47)</f>
        <v/>
      </c>
      <c r="C54" s="87" t="str">
        <f>IF('PJ - P'!C47="","",'PJ - P'!B47)</f>
        <v/>
      </c>
      <c r="D54" s="88" t="str">
        <f>IF('PJ - P'!C47="","",'PJ - P'!C47)</f>
        <v/>
      </c>
      <c r="E54" s="88" t="str">
        <f>IF('PJ - P'!D47="","",'PJ - P'!D47)</f>
        <v/>
      </c>
      <c r="F54" s="87" t="str">
        <f>IF('PJ - P'!E47="","",'PJ - P'!E47)</f>
        <v/>
      </c>
      <c r="G54" s="89" t="str">
        <f>IF('PJ - P'!I47="","",'PJ - P'!I47)</f>
        <v/>
      </c>
      <c r="H54" s="89" t="str">
        <f>IF('PJ - P'!N47="","",'PJ - P'!N47)</f>
        <v/>
      </c>
      <c r="I54" s="89"/>
      <c r="J54" s="152" t="str">
        <f>IF('PJ - P'!P47="","",'PJ - P'!P47)</f>
        <v/>
      </c>
    </row>
    <row r="55" spans="2:10" ht="18" customHeight="1" x14ac:dyDescent="0.2">
      <c r="B55" s="148" t="str">
        <f>IF('PJ - P'!C48="","",'PJ - P'!W48)</f>
        <v/>
      </c>
      <c r="C55" s="77" t="str">
        <f>IF('PJ - P'!C48="","",'PJ - P'!B48)</f>
        <v/>
      </c>
      <c r="D55" s="78" t="str">
        <f>IF('PJ - P'!C48="","",'PJ - P'!C48)</f>
        <v/>
      </c>
      <c r="E55" s="78" t="str">
        <f>IF('PJ - P'!D48="","",'PJ - P'!D48)</f>
        <v/>
      </c>
      <c r="F55" s="77" t="str">
        <f>IF('PJ - P'!E48="","",'PJ - P'!E48)</f>
        <v/>
      </c>
      <c r="G55" s="82" t="str">
        <f>IF('PJ - P'!I48="","",'PJ - P'!I48)</f>
        <v/>
      </c>
      <c r="H55" s="82" t="str">
        <f>IF('PJ - P'!N48="","",'PJ - P'!N48)</f>
        <v/>
      </c>
      <c r="I55" s="82"/>
      <c r="J55" s="151" t="str">
        <f>IF('PJ - P'!P48="","",'PJ - P'!P48)</f>
        <v/>
      </c>
    </row>
    <row r="56" spans="2:10" ht="18" customHeight="1" x14ac:dyDescent="0.2">
      <c r="B56" s="149" t="str">
        <f>IF('PJ - P'!C49="","",'PJ - P'!W49)</f>
        <v/>
      </c>
      <c r="C56" s="87" t="str">
        <f>IF('PJ - P'!C49="","",'PJ - P'!B49)</f>
        <v/>
      </c>
      <c r="D56" s="88" t="str">
        <f>IF('PJ - P'!C49="","",'PJ - P'!C49)</f>
        <v/>
      </c>
      <c r="E56" s="88" t="str">
        <f>IF('PJ - P'!D49="","",'PJ - P'!D49)</f>
        <v/>
      </c>
      <c r="F56" s="87" t="str">
        <f>IF('PJ - P'!E49="","",'PJ - P'!E49)</f>
        <v/>
      </c>
      <c r="G56" s="89" t="str">
        <f>IF('PJ - P'!I49="","",'PJ - P'!I49)</f>
        <v/>
      </c>
      <c r="H56" s="89" t="str">
        <f>IF('PJ - P'!N49="","",'PJ - P'!N49)</f>
        <v/>
      </c>
      <c r="I56" s="89"/>
      <c r="J56" s="152" t="str">
        <f>IF('PJ - P'!P49="","",'PJ - P'!P49)</f>
        <v/>
      </c>
    </row>
    <row r="57" spans="2:10" ht="18" customHeight="1" thickBot="1" x14ac:dyDescent="0.25">
      <c r="B57" s="532" t="str">
        <f>IF('PJ - P'!C50="","",'PJ - P'!W50)</f>
        <v/>
      </c>
      <c r="C57" s="260" t="str">
        <f>IF('PJ - P'!C50="","",'PJ - P'!B50)</f>
        <v/>
      </c>
      <c r="D57" s="232" t="str">
        <f>IF('PJ - P'!C50="","",'PJ - P'!C50)</f>
        <v/>
      </c>
      <c r="E57" s="232" t="str">
        <f>IF('PJ - P'!D50="","",'PJ - P'!D50)</f>
        <v/>
      </c>
      <c r="F57" s="260" t="str">
        <f>IF('PJ - P'!E50="","",'PJ - P'!E50)</f>
        <v/>
      </c>
      <c r="G57" s="522" t="str">
        <f>IF('PJ - P'!I50="","",'PJ - P'!I50)</f>
        <v/>
      </c>
      <c r="H57" s="522" t="str">
        <f>IF('PJ - P'!N50="","",'PJ - P'!N50)</f>
        <v/>
      </c>
      <c r="I57" s="522"/>
      <c r="J57" s="533" t="str">
        <f>IF('PJ - P'!P50="","",'PJ - P'!P50)</f>
        <v/>
      </c>
    </row>
  </sheetData>
  <sheetProtection password="CDBE" sheet="1" objects="1" scenarios="1"/>
  <mergeCells count="12">
    <mergeCell ref="B3:D3"/>
    <mergeCell ref="E3:J3"/>
    <mergeCell ref="B1:J1"/>
    <mergeCell ref="E6:E7"/>
    <mergeCell ref="G6:G7"/>
    <mergeCell ref="H6:H7"/>
    <mergeCell ref="J6:J7"/>
    <mergeCell ref="B5:C5"/>
    <mergeCell ref="B6:B7"/>
    <mergeCell ref="F6:F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19</vt:i4>
      </vt:variant>
      <vt:variant>
        <vt:lpstr>Pojmenované oblasti</vt:lpstr>
      </vt:variant>
      <vt:variant>
        <vt:i4>7</vt:i4>
      </vt:variant>
    </vt:vector>
  </HeadingPairs>
  <TitlesOfParts>
    <vt:vector size="26" baseType="lpstr">
      <vt:lpstr>Úvod</vt:lpstr>
      <vt:lpstr>Start</vt:lpstr>
      <vt:lpstr>Kontakt</vt:lpstr>
      <vt:lpstr>ZPV</vt:lpstr>
      <vt:lpstr>V.l.ZPV</vt:lpstr>
      <vt:lpstr>PJ-S</vt:lpstr>
      <vt:lpstr>PJ-V</vt:lpstr>
      <vt:lpstr>PJ - P</vt:lpstr>
      <vt:lpstr>PJ-P</vt:lpstr>
      <vt:lpstr>DV-S</vt:lpstr>
      <vt:lpstr>DV-V</vt:lpstr>
      <vt:lpstr>DV - P</vt:lpstr>
      <vt:lpstr>DV-P</vt:lpstr>
      <vt:lpstr>TEST</vt:lpstr>
      <vt:lpstr>Výsledky</vt:lpstr>
      <vt:lpstr>Tisk-v1</vt:lpstr>
      <vt:lpstr>Tisk-v2</vt:lpstr>
      <vt:lpstr>Pozn.</vt:lpstr>
      <vt:lpstr>List1</vt:lpstr>
      <vt:lpstr>'PJ - P'!Oblast_tisku</vt:lpstr>
      <vt:lpstr>'PJ-V'!Oblast_tisku</vt:lpstr>
      <vt:lpstr>'Tisk-v1'!Oblast_tisku</vt:lpstr>
      <vt:lpstr>'Tisk-v2'!Oblast_tisku</vt:lpstr>
      <vt:lpstr>ZPVOblD</vt:lpstr>
      <vt:lpstr>ZPVOblN</vt:lpstr>
      <vt:lpstr>ZPVOblT</vt:lpstr>
    </vt:vector>
  </TitlesOfParts>
  <Manager>Vojanova 760/49, 318 00 PLZEŇ</Manager>
  <Company>SDH Chotěšov; milan.hoffmann@seznam.cz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DOROST-J</dc:title>
  <dc:subject>verze: 2011/1 (11.02.2011)</dc:subject>
  <dc:creator>Ing. Milan Hoffmann;606916333;373540062</dc:creator>
  <cp:keywords>Hasiči, SDH, PLAMEN, MH, PS</cp:keywords>
  <dc:description>Program pro zpracování výsledků - DOROST_x000d_
JEDNOTLIVCI (Dorostenci, Dorostenky)</dc:description>
  <cp:lastModifiedBy>Matoušek Milan</cp:lastModifiedBy>
  <cp:lastPrinted>2018-06-09T15:46:38Z</cp:lastPrinted>
  <dcterms:created xsi:type="dcterms:W3CDTF">1998-04-21T10:56:50Z</dcterms:created>
  <dcterms:modified xsi:type="dcterms:W3CDTF">2018-06-12T08:07:29Z</dcterms:modified>
  <cp:category>Hasiči</cp:category>
</cp:coreProperties>
</file>